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923" firstSheet="38" activeTab="49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'ESF-03'!$A$7:$K$67</definedName>
    <definedName name="_xlnm._FilterDatabase" localSheetId="14" hidden="1">'ESF-08'!$A$7:$H$82</definedName>
    <definedName name="_xlnm.Print_Area" localSheetId="46">'Conciliacion_Ig (I)'!$A$1:$D$11</definedName>
    <definedName name="_xlnm.Print_Area" localSheetId="30">'EA-01'!$A$1:$D$62</definedName>
    <definedName name="_xlnm.Print_Area" localSheetId="32">'EA-02'!$A$1:$E$16</definedName>
    <definedName name="_xlnm.Print_Area" localSheetId="34">'EA-03'!$A$1:$E$106</definedName>
    <definedName name="_xlnm.Print_Area" localSheetId="40">'EFE-01'!$A$1:$E$113</definedName>
    <definedName name="_xlnm.Print_Area" localSheetId="42">'EFE-02'!$A$1:$D$29</definedName>
    <definedName name="_xlnm.Print_Area" localSheetId="44">'EFE-03'!$A$1:$D$43</definedName>
    <definedName name="_xlnm.Print_Area" localSheetId="1">'ESF-01'!$A$1:$E$126</definedName>
    <definedName name="_xlnm.Print_Area" localSheetId="3">'ESF-02'!$A$1:$H$26</definedName>
    <definedName name="_xlnm.Print_Area" localSheetId="5">'ESF-03'!$A$1:$I$71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'ESF-08'!$A$1:$F$54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'ESF-12'!$A$1:$H$38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Memoria!$A$1:$F$75</definedName>
    <definedName name="_xlnm.Print_Area" localSheetId="0">'Notas a los Edos Financieros'!$A$1:$D$44</definedName>
    <definedName name="_xlnm.Print_Area" localSheetId="36">'VHP-01'!$A$1:$G$16</definedName>
    <definedName name="_xlnm.Print_Area" localSheetId="38">'VHP-02'!$A$1:$F$25</definedName>
    <definedName name="_xlnm.Print_Titles" localSheetId="30">'EA-01'!$1:$6</definedName>
    <definedName name="_xlnm.Print_Titles" localSheetId="34">'EA-03'!$1:$7</definedName>
    <definedName name="_xlnm.Print_Titles" localSheetId="40">'EFE-01'!$1:$7</definedName>
  </definedNames>
  <calcPr calcId="144525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9" i="52"/>
  <c r="C15" i="52"/>
  <c r="C20" i="52" s="1"/>
  <c r="C15" i="50"/>
  <c r="C29" i="50"/>
  <c r="C111" i="49"/>
  <c r="D111" i="49"/>
  <c r="E111" i="49"/>
  <c r="C23" i="48"/>
  <c r="D23" i="48"/>
  <c r="E23" i="48"/>
  <c r="C14" i="47"/>
  <c r="D14" i="47"/>
  <c r="E14" i="47"/>
  <c r="C104" i="46"/>
  <c r="C14" i="45"/>
  <c r="C44" i="44"/>
  <c r="C62" i="44"/>
  <c r="C10" i="43"/>
  <c r="C18" i="43"/>
  <c r="C26" i="43"/>
  <c r="C10" i="42"/>
  <c r="C18" i="42"/>
  <c r="C36" i="41"/>
  <c r="D36" i="41"/>
  <c r="E36" i="41"/>
  <c r="F36" i="41"/>
  <c r="G36" i="41"/>
  <c r="C45" i="41"/>
  <c r="D45" i="41"/>
  <c r="E45" i="41"/>
  <c r="F45" i="41"/>
  <c r="G45" i="41"/>
  <c r="C11" i="40"/>
  <c r="C20" i="40"/>
  <c r="C13" i="38"/>
  <c r="D13" i="38"/>
  <c r="E13" i="38"/>
  <c r="C22" i="38"/>
  <c r="D22" i="38"/>
  <c r="E22" i="38"/>
  <c r="C34" i="38"/>
  <c r="D34" i="38"/>
  <c r="E34" i="38"/>
  <c r="C19" i="37"/>
  <c r="D19" i="37"/>
  <c r="E19" i="37"/>
  <c r="C42" i="37"/>
  <c r="D42" i="37"/>
  <c r="E42" i="37"/>
  <c r="C52" i="37"/>
  <c r="D52" i="37"/>
  <c r="E52" i="37"/>
  <c r="C62" i="37"/>
  <c r="D62" i="37"/>
  <c r="E62" i="37"/>
  <c r="C72" i="37"/>
  <c r="D72" i="37"/>
  <c r="E72" i="37"/>
  <c r="C82" i="37"/>
  <c r="D82" i="37"/>
  <c r="E82" i="37"/>
  <c r="C16" i="36"/>
  <c r="C16" i="35"/>
  <c r="C16" i="34"/>
  <c r="C26" i="34"/>
  <c r="B28" i="34"/>
  <c r="C12" i="32"/>
  <c r="D12" i="32"/>
  <c r="E12" i="32"/>
  <c r="F12" i="32"/>
  <c r="G12" i="32"/>
  <c r="C19" i="32"/>
  <c r="D19" i="32"/>
  <c r="E19" i="32"/>
  <c r="F19" i="32"/>
  <c r="G19" i="32"/>
  <c r="C25" i="32"/>
  <c r="D25" i="32"/>
  <c r="E25" i="32"/>
  <c r="F25" i="32"/>
  <c r="G25" i="32"/>
  <c r="C31" i="32"/>
  <c r="D31" i="32"/>
  <c r="E31" i="32"/>
  <c r="F31" i="32"/>
  <c r="G31" i="32"/>
  <c r="C41" i="32"/>
  <c r="D41" i="32"/>
  <c r="E41" i="32"/>
  <c r="F41" i="32"/>
  <c r="G41" i="32"/>
  <c r="C48" i="32"/>
  <c r="D48" i="32"/>
  <c r="E48" i="32"/>
  <c r="F48" i="32"/>
  <c r="G48" i="32"/>
  <c r="C55" i="32"/>
  <c r="D55" i="32"/>
  <c r="E55" i="32"/>
  <c r="F55" i="32"/>
  <c r="G55" i="32"/>
  <c r="C62" i="32"/>
  <c r="D62" i="32"/>
  <c r="E62" i="32"/>
  <c r="F62" i="32"/>
  <c r="G62" i="32"/>
  <c r="C69" i="32"/>
  <c r="D69" i="32"/>
  <c r="E69" i="32"/>
  <c r="F69" i="32"/>
  <c r="G69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9" i="30"/>
  <c r="C111" i="30"/>
  <c r="C118" i="30"/>
  <c r="C125" i="30"/>
  <c r="F18" i="28"/>
  <c r="G18" i="28"/>
  <c r="H18" i="28"/>
  <c r="I18" i="28"/>
  <c r="K18" i="28"/>
  <c r="L18" i="28"/>
  <c r="M18" i="28"/>
  <c r="N18" i="28"/>
  <c r="O18" i="28"/>
  <c r="C35" i="53" l="1"/>
  <c r="D33" i="46"/>
  <c r="D84" i="46"/>
  <c r="D64" i="46"/>
  <c r="D56" i="46"/>
  <c r="D40" i="46"/>
  <c r="D28" i="46"/>
  <c r="D12" i="46"/>
  <c r="D55" i="46"/>
  <c r="D43" i="46"/>
  <c r="D31" i="46"/>
  <c r="D19" i="46"/>
  <c r="D103" i="46"/>
  <c r="D100" i="46"/>
  <c r="D92" i="46"/>
  <c r="D80" i="46"/>
  <c r="D68" i="46"/>
  <c r="D48" i="46"/>
  <c r="D32" i="46"/>
  <c r="D20" i="46"/>
  <c r="D47" i="46"/>
  <c r="D23" i="46"/>
  <c r="D99" i="46"/>
  <c r="D95" i="46"/>
  <c r="D91" i="46"/>
  <c r="D87" i="46"/>
  <c r="D83" i="46"/>
  <c r="D79" i="46"/>
  <c r="D75" i="46"/>
  <c r="D71" i="46"/>
  <c r="D67" i="46"/>
  <c r="D63" i="46"/>
  <c r="D59" i="46"/>
  <c r="D51" i="46"/>
  <c r="D35" i="46"/>
  <c r="D11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50" i="46"/>
  <c r="D46" i="46"/>
  <c r="D42" i="46"/>
  <c r="D38" i="46"/>
  <c r="D34" i="46"/>
  <c r="D30" i="46"/>
  <c r="D26" i="46"/>
  <c r="D22" i="46"/>
  <c r="D18" i="46"/>
  <c r="D14" i="46"/>
  <c r="D10" i="46"/>
  <c r="D101" i="46"/>
  <c r="D97" i="46"/>
  <c r="D93" i="46"/>
  <c r="D89" i="46"/>
  <c r="D85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29" i="46"/>
  <c r="D25" i="46"/>
  <c r="D21" i="46"/>
  <c r="D17" i="46"/>
  <c r="D13" i="46"/>
  <c r="D9" i="46"/>
  <c r="D96" i="46"/>
  <c r="D88" i="46"/>
  <c r="D76" i="46"/>
  <c r="D72" i="46"/>
  <c r="D60" i="46"/>
  <c r="D52" i="46"/>
  <c r="D44" i="46"/>
  <c r="D36" i="46"/>
  <c r="D24" i="46"/>
  <c r="D16" i="46"/>
  <c r="D8" i="46"/>
  <c r="D39" i="46"/>
  <c r="D27" i="46"/>
  <c r="D15" i="46"/>
  <c r="D104" i="46" l="1"/>
</calcChain>
</file>

<file path=xl/sharedStrings.xml><?xml version="1.0" encoding="utf-8"?>
<sst xmlns="http://schemas.openxmlformats.org/spreadsheetml/2006/main" count="1795" uniqueCount="1165">
  <si>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</si>
  <si>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</si>
  <si>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</si>
  <si>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</si>
  <si>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</si>
  <si>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</si>
  <si>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</si>
  <si>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</si>
  <si>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</si>
  <si>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</si>
  <si>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</si>
  <si>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</si>
  <si>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</si>
  <si>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</si>
  <si>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</si>
  <si>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</si>
  <si>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</si>
  <si>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</si>
  <si>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</si>
  <si>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</si>
  <si>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</si>
  <si>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</si>
  <si>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</si>
  <si>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</si>
  <si>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</si>
  <si>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</si>
  <si>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</si>
  <si>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</si>
  <si>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</si>
  <si>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</si>
  <si>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</si>
  <si>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</si>
  <si>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</si>
  <si>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</si>
  <si>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</si>
  <si>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</si>
  <si>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</si>
  <si>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</si>
  <si>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</si>
  <si>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</si>
  <si>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</si>
  <si>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</si>
  <si>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</si>
  <si>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</si>
  <si>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</si>
  <si>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</si>
  <si>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</si>
  <si>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</si>
  <si>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</si>
  <si>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</si>
  <si>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</si>
  <si>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</si>
  <si>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</si>
  <si>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</si>
  <si>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</si>
  <si>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</si>
  <si>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</si>
  <si>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</si>
  <si>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</si>
  <si>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</si>
  <si>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</si>
  <si>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</si>
  <si>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</si>
  <si>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</si>
  <si>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</si>
  <si>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</si>
  <si>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</si>
  <si>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</si>
  <si>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</si>
  <si>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</si>
  <si>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</si>
  <si>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</si>
  <si>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</si>
  <si>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</si>
  <si>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</si>
  <si>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</si>
  <si>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</si>
  <si>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</si>
  <si>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</si>
  <si>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</si>
  <si>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</si>
  <si>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</si>
  <si>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</si>
  <si>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</si>
  <si>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</si>
  <si>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</si>
  <si>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</si>
  <si>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</si>
  <si>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</si>
  <si>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</si>
  <si>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</si>
  <si>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</si>
  <si>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</si>
  <si>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</si>
  <si>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</si>
  <si>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</si>
  <si>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</si>
  <si>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</si>
  <si>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</si>
  <si>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</si>
  <si>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</si>
  <si>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</si>
  <si>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</si>
  <si>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</si>
  <si>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</si>
  <si>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</si>
  <si>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</si>
  <si>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</si>
  <si>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</si>
  <si>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</si>
  <si>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</si>
  <si>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</si>
  <si>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</si>
  <si>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</si>
  <si>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</si>
  <si>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</si>
  <si>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</si>
  <si>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</si>
  <si>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</si>
  <si>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</si>
  <si>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</si>
  <si>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</si>
  <si>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</si>
  <si>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</si>
  <si>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</si>
  <si>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</si>
  <si>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</si>
  <si>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</si>
  <si>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</si>
  <si>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</si>
  <si>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</si>
  <si>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</si>
  <si>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</si>
  <si>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</si>
  <si>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</si>
  <si>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</si>
  <si>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</si>
  <si>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</si>
  <si>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</si>
  <si>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</si>
  <si>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</si>
  <si>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</si>
  <si>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</si>
  <si>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</si>
  <si>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</si>
  <si>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</si>
  <si>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</si>
  <si>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</si>
  <si>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</si>
  <si>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</si>
  <si>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</si>
  <si>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</si>
  <si>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</si>
  <si>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</si>
  <si>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</si>
  <si>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</si>
  <si>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</si>
  <si>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</si>
  <si>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</si>
  <si>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</si>
  <si>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</si>
  <si>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</si>
  <si>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</si>
  <si>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</si>
  <si>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</si>
  <si>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</si>
  <si>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</si>
  <si>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</si>
  <si>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</si>
  <si>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</si>
  <si>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</si>
  <si>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</si>
  <si>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</si>
  <si>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</si>
  <si>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</si>
  <si>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</si>
  <si>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</si>
  <si>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</si>
  <si>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</si>
  <si>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</si>
  <si>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</si>
  <si>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</si>
  <si>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</si>
  <si>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</si>
  <si>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</si>
  <si>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</si>
  <si>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</si>
  <si>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</si>
  <si>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</si>
  <si>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</si>
  <si>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</si>
  <si>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</si>
  <si>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</si>
  <si>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</si>
  <si>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</si>
  <si>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</si>
  <si>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</si>
  <si>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</si>
  <si>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</si>
  <si>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</si>
  <si>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</si>
  <si>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</si>
  <si>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</si>
  <si>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</si>
  <si>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</si>
  <si>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</si>
  <si>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</si>
  <si>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</si>
  <si>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</si>
  <si>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</si>
  <si>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</si>
  <si>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</si>
  <si>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</si>
  <si>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</si>
  <si>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</si>
  <si>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</si>
  <si>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</si>
  <si>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</si>
  <si>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</si>
  <si>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</si>
  <si>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</si>
  <si>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</si>
  <si>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</si>
  <si>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</si>
  <si>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</si>
  <si>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</si>
  <si>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</si>
  <si>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</si>
  <si>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</si>
  <si>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</si>
  <si>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</si>
  <si>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</si>
  <si>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</si>
  <si>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</si>
  <si>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</si>
  <si>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</si>
  <si>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</si>
  <si>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</si>
  <si>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</si>
  <si>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</si>
  <si>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</si>
  <si>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</si>
  <si>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</si>
  <si>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</si>
  <si>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</si>
  <si>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</si>
  <si>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</si>
  <si>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</si>
  <si>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</si>
  <si>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</si>
  <si>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</si>
  <si>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</si>
  <si>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</si>
  <si>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</si>
  <si>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</si>
  <si>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</si>
  <si>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</si>
  <si>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</si>
  <si>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</si>
  <si>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</si>
  <si>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</si>
  <si>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</si>
  <si>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</si>
  <si>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</si>
  <si>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</si>
  <si>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</si>
  <si>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</si>
  <si>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</si>
  <si>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</si>
  <si>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</si>
  <si>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</si>
  <si>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</si>
  <si>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</si>
  <si>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</si>
  <si>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</si>
  <si>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</si>
  <si>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</si>
  <si>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</si>
  <si>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</si>
  <si>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</si>
  <si>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</si>
  <si>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</si>
  <si>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</si>
  <si>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</si>
  <si>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</si>
  <si>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</si>
  <si>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</si>
  <si>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</si>
  <si>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</si>
  <si>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</si>
  <si>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</si>
  <si>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</si>
  <si>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</si>
  <si>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</si>
  <si>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</si>
  <si>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</si>
  <si>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</si>
  <si>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</si>
  <si>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</si>
  <si>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</si>
  <si>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</si>
  <si>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</si>
  <si>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</si>
  <si>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</si>
  <si>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</si>
  <si>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</si>
  <si>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</si>
  <si>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</si>
  <si>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</si>
  <si>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</si>
  <si>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</si>
  <si>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</si>
  <si>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</si>
  <si>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</si>
  <si>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</si>
  <si>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</si>
  <si>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</si>
  <si>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</si>
  <si>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</si>
  <si>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</si>
  <si>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</si>
  <si>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</si>
  <si>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</si>
  <si>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</si>
  <si>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</si>
  <si>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</si>
  <si>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</si>
  <si>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</si>
  <si>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</si>
  <si>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</si>
  <si>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</si>
  <si>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</si>
  <si>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</si>
  <si>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</si>
  <si>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</si>
  <si>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</si>
  <si>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</si>
  <si>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</si>
  <si>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</si>
  <si>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</si>
  <si>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</si>
  <si>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</si>
  <si>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</si>
  <si>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</si>
  <si>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</si>
  <si>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</si>
  <si>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</si>
  <si>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</si>
  <si>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</si>
  <si>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</si>
  <si>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</si>
  <si>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</si>
  <si>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</si>
  <si>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</si>
  <si>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</si>
  <si>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</si>
  <si>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</si>
  <si>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</si>
  <si>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</si>
  <si>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</si>
  <si>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</si>
  <si>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</si>
  <si>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</si>
  <si>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</si>
  <si>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</si>
  <si>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</si>
  <si>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</si>
  <si>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</si>
  <si>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</si>
  <si>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</si>
  <si>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</si>
  <si>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</si>
  <si>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</si>
  <si>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</si>
  <si>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</si>
  <si>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</si>
  <si>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</si>
  <si>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</si>
  <si>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</si>
  <si>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</si>
  <si>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</si>
  <si>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</si>
  <si>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</si>
  <si>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</si>
  <si>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</si>
  <si>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</si>
  <si>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</si>
  <si>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</si>
  <si>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</si>
  <si>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</si>
  <si>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</si>
  <si>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</si>
  <si>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</si>
  <si>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</si>
  <si>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</si>
  <si>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</si>
  <si>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</si>
  <si>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</si>
  <si>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</si>
  <si>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</si>
  <si>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</si>
  <si>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</si>
  <si>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</si>
  <si>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</si>
  <si>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</si>
  <si>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</si>
  <si>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</si>
  <si>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</si>
  <si>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</si>
  <si>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</si>
  <si>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</si>
  <si>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</si>
  <si>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</si>
  <si>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</si>
  <si>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</si>
  <si>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</si>
  <si>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</si>
  <si>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</si>
  <si>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</si>
  <si>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</si>
  <si>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</si>
  <si>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</si>
  <si>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</si>
  <si>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</si>
  <si>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</si>
  <si>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</si>
  <si>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</si>
  <si>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</si>
  <si>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</si>
  <si>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</si>
  <si>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</si>
  <si>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</si>
  <si>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</si>
  <si>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</si>
  <si>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</si>
  <si>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</si>
  <si>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</si>
  <si>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</si>
  <si>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</si>
  <si>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</si>
  <si>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</si>
  <si>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</si>
  <si>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</si>
  <si>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</si>
  <si>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</si>
  <si>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</si>
  <si>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</si>
  <si>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</si>
  <si>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</si>
  <si>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</si>
  <si>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</si>
  <si>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</si>
  <si>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</si>
  <si>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</si>
  <si>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</si>
  <si>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</si>
  <si>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</si>
  <si>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</si>
  <si>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</si>
  <si>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</si>
  <si>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</si>
  <si>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</si>
  <si>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</si>
  <si>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</si>
  <si>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</si>
  <si>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</si>
  <si>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</si>
  <si>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</si>
  <si>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</si>
  <si>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</si>
  <si>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</si>
  <si>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</si>
  <si>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</si>
  <si>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</si>
  <si>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</si>
  <si>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</si>
  <si>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</si>
  <si>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</si>
  <si>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</si>
  <si>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</si>
  <si>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</si>
  <si>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</si>
  <si>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</si>
  <si>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</si>
  <si>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</si>
  <si>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</si>
  <si>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</si>
  <si>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</si>
  <si>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</si>
  <si>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</si>
  <si>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</si>
  <si>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</si>
  <si>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</si>
  <si>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</si>
  <si>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</si>
  <si>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</si>
  <si>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</si>
  <si>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</si>
  <si>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</si>
  <si>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</si>
  <si>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</si>
  <si>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</si>
  <si>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</si>
  <si>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</si>
  <si>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</si>
  <si>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</si>
  <si>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</si>
  <si>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</si>
  <si>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</si>
  <si>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</si>
  <si>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</si>
  <si>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</si>
  <si>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</si>
  <si>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</si>
  <si>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</si>
  <si>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</si>
  <si>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</si>
  <si>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</si>
  <si>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</si>
  <si>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</si>
  <si>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0111501001</t>
  </si>
  <si>
    <t>BANCOMER INST EST CULTURA--0172974649</t>
  </si>
  <si>
    <t>0111501002</t>
  </si>
  <si>
    <t>0193758028 FAIM 2013</t>
  </si>
  <si>
    <t>0111501003</t>
  </si>
  <si>
    <t>BANCOMER 0193295958 PROG MAS 2013</t>
  </si>
  <si>
    <t>0111501004</t>
  </si>
  <si>
    <t>0193886050 PDIBC 2013</t>
  </si>
  <si>
    <t>0111501005</t>
  </si>
  <si>
    <t>VIVIENDA DIGNA 2013</t>
  </si>
  <si>
    <t>0111501006</t>
  </si>
  <si>
    <t>0166688853 SABES 2009</t>
  </si>
  <si>
    <t>0111501007</t>
  </si>
  <si>
    <t>BANCOMER 0166603114 REHAB CASA DE LA CULTURA</t>
  </si>
  <si>
    <t>0111501008</t>
  </si>
  <si>
    <t>BANCOMER 0161849409 FONHAPO 2008</t>
  </si>
  <si>
    <t>0111501009</t>
  </si>
  <si>
    <t>BANCOMER 0194754646 CONADE 2013</t>
  </si>
  <si>
    <t>0111501010</t>
  </si>
  <si>
    <t>BANCOMER 0195307473 FOPEDEP 2014</t>
  </si>
  <si>
    <t>0111501011</t>
  </si>
  <si>
    <t>BANCOMER 0195628350 FONDO DE CULTURA 2014</t>
  </si>
  <si>
    <t>0111501012</t>
  </si>
  <si>
    <t>BANCOMER 0196092373 BORDERIA 2014</t>
  </si>
  <si>
    <t>0111501013</t>
  </si>
  <si>
    <t>BANCOMER 0196678637 PROG MAS 2014</t>
  </si>
  <si>
    <t>0111501014</t>
  </si>
  <si>
    <t>BANCOMER 0197713614 PISBCC 2014</t>
  </si>
  <si>
    <t>0111501015</t>
  </si>
  <si>
    <t>BANCOMER 0197838603 PIDMC 2014</t>
  </si>
  <si>
    <t>0111501016</t>
  </si>
  <si>
    <t>EMPLEO TEMPORAL 2014 0198020566</t>
  </si>
  <si>
    <t>0111501017</t>
  </si>
  <si>
    <t>INMUJERES 2015 CTA 0199947337 BBVA BANCOMER</t>
  </si>
  <si>
    <t>0111501018</t>
  </si>
  <si>
    <t>BORDERIA 2016 BANCOMER 0104665643</t>
  </si>
  <si>
    <t>0111501019</t>
  </si>
  <si>
    <t>FORTALECE 2016 BANCOMER 0105509750</t>
  </si>
  <si>
    <t>0111501020</t>
  </si>
  <si>
    <t>PISBCC 2016 BANCOMER 106814131</t>
  </si>
  <si>
    <t>0111501021</t>
  </si>
  <si>
    <t>TEJIDO SOCIAL 2016 BANCOMER 0107275269</t>
  </si>
  <si>
    <t>0111501022</t>
  </si>
  <si>
    <t>PROGRAMA MAS 2016 BANCOMER 0107275293</t>
  </si>
  <si>
    <t>0111501023</t>
  </si>
  <si>
    <t>BANCOMER FDO.I 2011--0180188689</t>
  </si>
  <si>
    <t>0111501024</t>
  </si>
  <si>
    <t>BANCOMER F I 2007--0154519868</t>
  </si>
  <si>
    <t>0111501025</t>
  </si>
  <si>
    <t>BANCOMER F I 2008--0159436790</t>
  </si>
  <si>
    <t>0111501026</t>
  </si>
  <si>
    <t>BANCOMER F I 2009--0164338464</t>
  </si>
  <si>
    <t>0111501027</t>
  </si>
  <si>
    <t>BANCOMER FI 2005--0146524117</t>
  </si>
  <si>
    <t>0111501028</t>
  </si>
  <si>
    <t>BBVA BANCOMER FI 2013--0192426145</t>
  </si>
  <si>
    <t>0111501029</t>
  </si>
  <si>
    <t>BANCOMER FI 2014 0194952588</t>
  </si>
  <si>
    <t>0111501030</t>
  </si>
  <si>
    <t>BANCOMER  0198264260 FI 2015</t>
  </si>
  <si>
    <t>0111501031</t>
  </si>
  <si>
    <t>BANCOMER  FII 20040142753707</t>
  </si>
  <si>
    <t>0111501032</t>
  </si>
  <si>
    <t>BANCOMER F II 20080159436960</t>
  </si>
  <si>
    <t>0111501033</t>
  </si>
  <si>
    <t>PLATAFORMA DIGITAL CM 2016</t>
  </si>
  <si>
    <t>0111501034</t>
  </si>
  <si>
    <t>PROGRAMA 2X1 MIGRANTE 2016 109736336</t>
  </si>
  <si>
    <t>0111501035</t>
  </si>
  <si>
    <t>BMR 0109591400 PROGRAMA PIESS 2017</t>
  </si>
  <si>
    <t>0111501036</t>
  </si>
  <si>
    <t>BMR 0110359203 PAQUETE TECNOLOGICO</t>
  </si>
  <si>
    <t>0111501037</t>
  </si>
  <si>
    <t>BANCOMER 0110359238 BORDERIA 2017</t>
  </si>
  <si>
    <t>0111501038</t>
  </si>
  <si>
    <t>BANCOMER 0110628581 CODE 2017</t>
  </si>
  <si>
    <t>0111501039</t>
  </si>
  <si>
    <t>BANCOMER 0110343927 PIECIS 2017 IMP SOC</t>
  </si>
  <si>
    <t>0111501040</t>
  </si>
  <si>
    <t>BANCOMER 0110529605 FORTALECE 2017</t>
  </si>
  <si>
    <t>0111501041</t>
  </si>
  <si>
    <t>BANCOMER 0110845302 FAMI 2017</t>
  </si>
  <si>
    <t>0111501042</t>
  </si>
  <si>
    <t>BANCOMER 0110844292 CAM RURALES 2017</t>
  </si>
  <si>
    <t>0111501043</t>
  </si>
  <si>
    <t>BANCOMER 0110845345 APOYOS SDAyR 2017</t>
  </si>
  <si>
    <t>0111502001</t>
  </si>
  <si>
    <t>BANAMEX--5202</t>
  </si>
  <si>
    <t>0111502002</t>
  </si>
  <si>
    <t>BANAMEX--6012</t>
  </si>
  <si>
    <t>0111502003</t>
  </si>
  <si>
    <t>BANAMEX FIDEICOMISO MPAL--135661-3</t>
  </si>
  <si>
    <t>0111502004</t>
  </si>
  <si>
    <t>PROGRAMA PULGON AMARILLO CTA 7006/5333145 BANAMEX</t>
  </si>
  <si>
    <t>0111502005</t>
  </si>
  <si>
    <t>PISBCC 2015 BANAMEX CTA 7006/5333161</t>
  </si>
  <si>
    <t>0111502006</t>
  </si>
  <si>
    <t>BORDERIA 2015 BANAMEX CTA 7006/5333153</t>
  </si>
  <si>
    <t>0111502007</t>
  </si>
  <si>
    <t>PROGRAMA PIDMC 2015 CTA 7007/4123218</t>
  </si>
  <si>
    <t>0111502008</t>
  </si>
  <si>
    <t>PROGRAMA FAMI 2015 BANAMEX 5541269</t>
  </si>
  <si>
    <t>0111502009</t>
  </si>
  <si>
    <t>CAMINOS RURALES 2016 SDAYR</t>
  </si>
  <si>
    <t>0111502010</t>
  </si>
  <si>
    <t>TECHO FIRME 2016 PIDH 7007/7889556</t>
  </si>
  <si>
    <t>0111502012</t>
  </si>
  <si>
    <t>PISBCC 2016 BANAMEX 7008301136</t>
  </si>
  <si>
    <t>0111502013</t>
  </si>
  <si>
    <t>BANAMEX FII 2015 5333110</t>
  </si>
  <si>
    <t>0111502014</t>
  </si>
  <si>
    <t>BMX 70078453565 PIDMC 2016</t>
  </si>
  <si>
    <t>0111502015</t>
  </si>
  <si>
    <t>BMX 7008301152 FISMDF 2017</t>
  </si>
  <si>
    <t>0111502016</t>
  </si>
  <si>
    <t>BMX 7008537539 FORTAMUN 2017</t>
  </si>
  <si>
    <t>0111502017</t>
  </si>
  <si>
    <t>BMX 1896680 3X1 2017 CERRITO DE SANTIAGO</t>
  </si>
  <si>
    <t>0111502018</t>
  </si>
  <si>
    <t>BMX 1996672 3X1 2017 ATOTONILQUILLO</t>
  </si>
  <si>
    <t>0111502019</t>
  </si>
  <si>
    <t>BMX 2258882 3X1 2017 LIBERACION</t>
  </si>
  <si>
    <t>0111502020</t>
  </si>
  <si>
    <t>BMX 2258874 3X1 2017 ZAPOTE DE ADJUNTAS</t>
  </si>
  <si>
    <t>0111502021</t>
  </si>
  <si>
    <t>BMX 2705358 3X1 2017 ST MARIA DE BOLAÑOS</t>
  </si>
  <si>
    <t>0111502022</t>
  </si>
  <si>
    <t>BMX 2538990 3X1 2017 PUERTA DE LLAVE</t>
  </si>
  <si>
    <t>0111502023</t>
  </si>
  <si>
    <t>BMX 6276540 3X1 2017 PIEDRAS NEGRAS</t>
  </si>
  <si>
    <t>0111502024</t>
  </si>
  <si>
    <t>BMX 4907233 3X1 2017 EL PIRUL</t>
  </si>
  <si>
    <t>0111502025</t>
  </si>
  <si>
    <t>BMX 6326823 3X1 2017 FRIAS</t>
  </si>
  <si>
    <t>0111502026</t>
  </si>
  <si>
    <t>BMX 854605 3X1 2017 GUAYABO DE STA RITA</t>
  </si>
  <si>
    <t>0111502027</t>
  </si>
  <si>
    <t>BMX 475248 3X1 2017 EL TECUAN</t>
  </si>
  <si>
    <t>0111502029</t>
  </si>
  <si>
    <t>BMX 854559 3X1 2017 SAN JOSE DE OTATES</t>
  </si>
  <si>
    <t>0111502030</t>
  </si>
  <si>
    <t>BMX 854567 3X1 2017 PUERTA DE SAN JUAN</t>
  </si>
  <si>
    <t>0111502031</t>
  </si>
  <si>
    <t>BMX 854583 3X1 2017 CALZADA DEL TEPOZAN</t>
  </si>
  <si>
    <t>0111502032</t>
  </si>
  <si>
    <t>BMX 854591 3X1 2017 CALZADA DE LA MERCED</t>
  </si>
  <si>
    <t>0111502033</t>
  </si>
  <si>
    <t>BANAMEX 859613 3X1 2017 LA TORRECILLA</t>
  </si>
  <si>
    <t>0111502034</t>
  </si>
  <si>
    <t>BANAMEX 6832840 PISBCC 2017</t>
  </si>
  <si>
    <t>0111502035</t>
  </si>
  <si>
    <t>BMX 2971048 3X1 2017 COL. A. OBREGON</t>
  </si>
  <si>
    <t>0111502036</t>
  </si>
  <si>
    <t>BMX 909868 3X1 2017 COL. OBREGON</t>
  </si>
  <si>
    <t>0111502037</t>
  </si>
  <si>
    <t>BMX 2694184 3X1 2017 COL. JUAREZ</t>
  </si>
  <si>
    <t>0111503001</t>
  </si>
  <si>
    <t>FONDO DE CULTURA 2015 BANCO DEL BAJIO 128613080101</t>
  </si>
  <si>
    <t>0111503002</t>
  </si>
  <si>
    <t>INFR DEPORTIVA BARDA PERIMETRAL 15 BAJIO 129136610</t>
  </si>
  <si>
    <t>0111503003</t>
  </si>
  <si>
    <t>3X1 MIGRANTES 2015 COM TANCO BAJIO 131755000101</t>
  </si>
  <si>
    <t>0111503004</t>
  </si>
  <si>
    <t>3X1 MIGRANTES 15 RANCHO CAMARENA BAJIO131753930101</t>
  </si>
  <si>
    <t>0111503005</t>
  </si>
  <si>
    <t>PROGRAMA MAS 2015 133747800101 B BAJIO</t>
  </si>
  <si>
    <t>0111503006</t>
  </si>
  <si>
    <t>IMPULSO A LOS SERVICIOS 2015 BANBAJIO 14952097</t>
  </si>
  <si>
    <t>0111503007</t>
  </si>
  <si>
    <t>PFTPG 2016 BAN BAJIO 15504376</t>
  </si>
  <si>
    <t>0111503008</t>
  </si>
  <si>
    <t>BANBAJIO FI 2016 14995906</t>
  </si>
  <si>
    <t>0111503009</t>
  </si>
  <si>
    <t>BANBAJIO FII  2016 14995971</t>
  </si>
  <si>
    <t>0111503010</t>
  </si>
  <si>
    <t>BBAJIO 18849877 SACACOSECHAS 2017</t>
  </si>
  <si>
    <t>0111503012</t>
  </si>
  <si>
    <t>BBAJIO 18244541 EXPO 2017</t>
  </si>
  <si>
    <t>0111503013</t>
  </si>
  <si>
    <t>BBAJIO 18245084 BASCULA 2017</t>
  </si>
  <si>
    <t>0111503014</t>
  </si>
  <si>
    <t>BBAJIO 18506840 FTPG INMUJERES 2017</t>
  </si>
  <si>
    <t>0111503015</t>
  </si>
  <si>
    <t>BBAJIO 18917690 PDR 2017</t>
  </si>
  <si>
    <t>0111503016</t>
  </si>
  <si>
    <t>BBAJIO 19045616 PROG. MAS 2017</t>
  </si>
  <si>
    <t>0111503018</t>
  </si>
  <si>
    <t>BBAJIO 20002754 CALENTADORES MEVI 2017</t>
  </si>
  <si>
    <t>0111504001</t>
  </si>
  <si>
    <t>INTERACCIONES 300194140 CAMIONES 2017</t>
  </si>
  <si>
    <t>0112200001</t>
  </si>
  <si>
    <t>ISR POR COMPENSAR</t>
  </si>
  <si>
    <t>0112200002</t>
  </si>
  <si>
    <t>IMPUESTO CEDULAR POR COMPENSAR</t>
  </si>
  <si>
    <t>0112200003</t>
  </si>
  <si>
    <t>CREDITO AL SALARIO POR COMPENSAR</t>
  </si>
  <si>
    <t>0112200004</t>
  </si>
  <si>
    <t>SUBSIDIO PARA EL EMPLEO</t>
  </si>
  <si>
    <t>0112200005</t>
  </si>
  <si>
    <t>IVA RETENIDO</t>
  </si>
  <si>
    <t>0112300001</t>
  </si>
  <si>
    <t>Funcionarios y empleados</t>
  </si>
  <si>
    <t>0112300003</t>
  </si>
  <si>
    <t>Gastos por Comprobar</t>
  </si>
  <si>
    <t>0112300004</t>
  </si>
  <si>
    <t>Donativos y Aportaciones</t>
  </si>
  <si>
    <t>0112300011</t>
  </si>
  <si>
    <t>Anticipos de Nómina</t>
  </si>
  <si>
    <t>0112500001</t>
  </si>
  <si>
    <t>Fondo Fijo</t>
  </si>
  <si>
    <t>0112500002</t>
  </si>
  <si>
    <t>COMISION FEDERAL DE ELECTRICIDAD</t>
  </si>
  <si>
    <t>0112900001</t>
  </si>
  <si>
    <t>Otros deudores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</si>
  <si>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</si>
  <si>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</si>
  <si>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</si>
  <si>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</si>
  <si>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</si>
  <si>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</si>
  <si>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0123105811</t>
  </si>
  <si>
    <t>Terrenos</t>
  </si>
  <si>
    <t>0123305831</t>
  </si>
  <si>
    <t>Edificios e instalaciones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</si>
  <si>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</si>
  <si>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</si>
  <si>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</si>
  <si>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</si>
  <si>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</si>
  <si>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</si>
  <si>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</si>
  <si>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</si>
  <si>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</si>
  <si>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</si>
  <si>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0123596191</t>
  </si>
  <si>
    <t>Trabajos de acabados en edificaciones y otros trab</t>
  </si>
  <si>
    <t>0123626221</t>
  </si>
  <si>
    <t>0123656251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</si>
  <si>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</si>
  <si>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</si>
  <si>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</si>
  <si>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</si>
  <si>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</si>
  <si>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</si>
  <si>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</si>
  <si>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</si>
  <si>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</si>
  <si>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</si>
  <si>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0124415411</t>
  </si>
  <si>
    <t>Automóviles y camiones</t>
  </si>
  <si>
    <t>0124425421</t>
  </si>
  <si>
    <t>Carrocerías y remolques</t>
  </si>
  <si>
    <t>0124505511</t>
  </si>
  <si>
    <t>Equipo de defensa y de seguridad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</si>
  <si>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</si>
  <si>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</si>
  <si>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</si>
  <si>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</si>
  <si>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</si>
  <si>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</si>
  <si>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</si>
  <si>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</si>
  <si>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</si>
  <si>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Epo de generación eléctr,aparatos y accesorios ele</t>
  </si>
  <si>
    <t>0124675671</t>
  </si>
  <si>
    <t>Herramientas y maquinas  herramienta</t>
  </si>
  <si>
    <t>0124695691</t>
  </si>
  <si>
    <t>Otros equipos</t>
  </si>
  <si>
    <t>0124715133</t>
  </si>
  <si>
    <t>Otros bienes artísticos culturales y científicos</t>
  </si>
  <si>
    <t>Software</t>
  </si>
  <si>
    <t>Estudios e Investigaciones</t>
  </si>
  <si>
    <t>0211100001</t>
  </si>
  <si>
    <t>SERVICIOS PERSONALES POR PAGAR A CORTO PLAZO</t>
  </si>
  <si>
    <t>0211200001</t>
  </si>
  <si>
    <t>Proveedores por pagar CP</t>
  </si>
  <si>
    <t>0211300001</t>
  </si>
  <si>
    <t>Contratistas por pagar CP</t>
  </si>
  <si>
    <t>0211700001</t>
  </si>
  <si>
    <t>RETENCIONES DE ISR DE TRABAJADORES</t>
  </si>
  <si>
    <t>0211700002</t>
  </si>
  <si>
    <t>RETENCIONES DE ISR HONORARIOS ASIMILADOS</t>
  </si>
  <si>
    <t>0211700003</t>
  </si>
  <si>
    <t>RETENCION ISR POR ARRENDAMIENTO</t>
  </si>
  <si>
    <t>0211700004</t>
  </si>
  <si>
    <t>RETENCION ISR POR SERVICIOS PROFESIONALES</t>
  </si>
  <si>
    <t>0211700005</t>
  </si>
  <si>
    <t>CAS POR PAGAR</t>
  </si>
  <si>
    <t>0211700006</t>
  </si>
  <si>
    <t>IVA POR PAGAR</t>
  </si>
  <si>
    <t>0211700101</t>
  </si>
  <si>
    <t>RETENCIONES CEDULAR POR ARRENDAMIENTO</t>
  </si>
  <si>
    <t>0211700102</t>
  </si>
  <si>
    <t>RETENCION CEDULAR SERVICIOS PROFESIONALES</t>
  </si>
  <si>
    <t>0211700103</t>
  </si>
  <si>
    <t>IMPUESTO SOBRE NOMINA</t>
  </si>
  <si>
    <t>0211700201</t>
  </si>
  <si>
    <t>CUOTAS IMSS PATRONAL</t>
  </si>
  <si>
    <t>0211700202</t>
  </si>
  <si>
    <t>CUOTAS IMSS TRABAJADORES</t>
  </si>
  <si>
    <t>0211700203</t>
  </si>
  <si>
    <t>CUOTAS RETIRO CESANTIA EN EDAD AVANZADA Y VEJEZ</t>
  </si>
  <si>
    <t>0211700204</t>
  </si>
  <si>
    <t>CREDITOS INFONAVIT</t>
  </si>
  <si>
    <t>0211700205</t>
  </si>
  <si>
    <t>FONDO DE AHORRO PARA EL RETIRO</t>
  </si>
  <si>
    <t>0211700301</t>
  </si>
  <si>
    <t>DIVO</t>
  </si>
  <si>
    <t>0211700401</t>
  </si>
  <si>
    <t>FONACOT</t>
  </si>
  <si>
    <t>0211700402</t>
  </si>
  <si>
    <t>CLINICA DE LENTES</t>
  </si>
  <si>
    <t>0211700403</t>
  </si>
  <si>
    <t>IMPULSORA PROMOBIEN SA DE CV (FAMSA)</t>
  </si>
  <si>
    <t>0211700404</t>
  </si>
  <si>
    <t>ESPINOZA AGUADO GERARDO ADOLFO</t>
  </si>
  <si>
    <t>0211700501</t>
  </si>
  <si>
    <t>SANCIONES A CONTRATISTAS DE OBRA</t>
  </si>
  <si>
    <t>0211700601</t>
  </si>
  <si>
    <t>PENSIONES ALIMENTICIAS</t>
  </si>
  <si>
    <t>0211900001</t>
  </si>
  <si>
    <t>Otras ctas por pagar CP</t>
  </si>
  <si>
    <t>0211900002</t>
  </si>
  <si>
    <t>REC. LIMPIEZA Y DESAZOLVE RIO COLORADO</t>
  </si>
  <si>
    <t>0211900003</t>
  </si>
  <si>
    <t>AP. BENEFICIARIOS NEGOCIO EN MARCHA</t>
  </si>
  <si>
    <t>0411200101</t>
  </si>
  <si>
    <t>PREDIAL URBANO CORRIENTE</t>
  </si>
  <si>
    <t>0411200102</t>
  </si>
  <si>
    <t>IMP/ TRASLACION DE DOMINIO</t>
  </si>
  <si>
    <t>0411200103</t>
  </si>
  <si>
    <t>IMP/DIV Y LOTIFICACION DE INMUEBLES</t>
  </si>
  <si>
    <t>0411700101</t>
  </si>
  <si>
    <t>MULTAS</t>
  </si>
  <si>
    <t>0411700102</t>
  </si>
  <si>
    <t>RECARGOS</t>
  </si>
  <si>
    <t>0411700103</t>
  </si>
  <si>
    <t>GASTOS DE EJECUCION</t>
  </si>
  <si>
    <t>0411900101</t>
  </si>
  <si>
    <t>IMP/DIVERSIONES Y ESPECTAUCLOS PUBS</t>
  </si>
  <si>
    <t>0411900103</t>
  </si>
  <si>
    <t>OTROS IMPS</t>
  </si>
  <si>
    <t>0414300101</t>
  </si>
  <si>
    <t>SERV LIM/REC/TRAS/TRAT/DISP FIN APR RES</t>
  </si>
  <si>
    <t>0414300102</t>
  </si>
  <si>
    <t>SERV DE PANTEONES</t>
  </si>
  <si>
    <t>0414300103</t>
  </si>
  <si>
    <t>SERV DE RASTRO</t>
  </si>
  <si>
    <t>0414300104</t>
  </si>
  <si>
    <t>SERV DE SEGURIDAD PUBLICA</t>
  </si>
  <si>
    <t>0414300107</t>
  </si>
  <si>
    <t>SERV DE ESTACIONAMIENTOS PUBS</t>
  </si>
  <si>
    <t>0414300108</t>
  </si>
  <si>
    <t>SERV DE PROTECCION CIVIL</t>
  </si>
  <si>
    <t>0414300109</t>
  </si>
  <si>
    <t>SERV DE OBRA PUBLICA Y DESAR URBANO</t>
  </si>
  <si>
    <t>0414300110</t>
  </si>
  <si>
    <t>SERV CATASTRALES Y PRACTICA DE AVALUOS</t>
  </si>
  <si>
    <t>0414300112</t>
  </si>
  <si>
    <t>EP LIC/PERM Y AUTORI ESTABLEC DE ANUN</t>
  </si>
  <si>
    <t>0414300114</t>
  </si>
  <si>
    <t>EP CERTIF, CERTIFICACIONES Y CONSTANC</t>
  </si>
  <si>
    <t>0414300116</t>
  </si>
  <si>
    <t>SERVICIO DE ALUMBRADO PUB</t>
  </si>
  <si>
    <t>0415100102</t>
  </si>
  <si>
    <t>BA¥OS PUBLICOS</t>
  </si>
  <si>
    <t>0415100103</t>
  </si>
  <si>
    <t>ENTRADA DETIVA</t>
  </si>
  <si>
    <t>0415100104</t>
  </si>
  <si>
    <t>USO DE LOCALES EN MERCADOS</t>
  </si>
  <si>
    <t>0415100105</t>
  </si>
  <si>
    <t>USO DE CANCHA DE FUT BOL URUGUAYO</t>
  </si>
  <si>
    <t>0415100106</t>
  </si>
  <si>
    <t>INSCRIPCION Y/O REFRENDO PADRON PROVEED</t>
  </si>
  <si>
    <t>0415100107</t>
  </si>
  <si>
    <t>INSCRIPCION Y/O REFRENDO PADRON CONTRAT</t>
  </si>
  <si>
    <t>0415100110</t>
  </si>
  <si>
    <t>EVENTOS SOCIALES</t>
  </si>
  <si>
    <t>0415100111</t>
  </si>
  <si>
    <t>RENTA DE CANCHA EMPASTADA</t>
  </si>
  <si>
    <t>0415100112</t>
  </si>
  <si>
    <t>PRODUCTOS FINANCIEROS</t>
  </si>
  <si>
    <t>0415100113</t>
  </si>
  <si>
    <t>CLASES DE NATACION</t>
  </si>
  <si>
    <t>0415100114</t>
  </si>
  <si>
    <t>SERV DE ECOLOGIA</t>
  </si>
  <si>
    <t>0415100115</t>
  </si>
  <si>
    <t>TRANSPORTE ESTUDIANTES C/CONVENIO</t>
  </si>
  <si>
    <t>0415100116</t>
  </si>
  <si>
    <t>USO O APROVECHAMIENTO DE LA VIA PUBLICA</t>
  </si>
  <si>
    <t>0415900101</t>
  </si>
  <si>
    <t>OTROS PRODUCTOS Q GENERAN ING CORRIENTES</t>
  </si>
  <si>
    <t>0416200101</t>
  </si>
  <si>
    <t>0416400101</t>
  </si>
  <si>
    <t>REINTEGROS</t>
  </si>
  <si>
    <t>0421100101</t>
  </si>
  <si>
    <t>FONDO GENERAL</t>
  </si>
  <si>
    <t>0421100102</t>
  </si>
  <si>
    <t>IEPS</t>
  </si>
  <si>
    <t>0421100103</t>
  </si>
  <si>
    <t>DERECHOS ALCOHOLES</t>
  </si>
  <si>
    <t>0421100105</t>
  </si>
  <si>
    <t>FOMENTO MUNICIPAL</t>
  </si>
  <si>
    <t>0421100106</t>
  </si>
  <si>
    <t>FDO FISCALIZACION</t>
  </si>
  <si>
    <t>0421100108</t>
  </si>
  <si>
    <t>FC ISAN</t>
  </si>
  <si>
    <t>0421100109</t>
  </si>
  <si>
    <t>FDO ISR</t>
  </si>
  <si>
    <t>0421100110</t>
  </si>
  <si>
    <t>TENENCIA</t>
  </si>
  <si>
    <t>0421200101</t>
  </si>
  <si>
    <t>FAISM</t>
  </si>
  <si>
    <t>0421200102</t>
  </si>
  <si>
    <t>FDO AXTACIONES FORTAL  MPIOS (FORTAMUN)</t>
  </si>
  <si>
    <t>0421300101</t>
  </si>
  <si>
    <t>CONVENIOS FEDERALES</t>
  </si>
  <si>
    <t>0421300201</t>
  </si>
  <si>
    <t>CONVENIOS ESTATALES ETIQUETADOS</t>
  </si>
  <si>
    <t>0511101111</t>
  </si>
  <si>
    <t>Dietas</t>
  </si>
  <si>
    <t>0511101131</t>
  </si>
  <si>
    <t>Sueldos Base</t>
  </si>
  <si>
    <t>0511201211</t>
  </si>
  <si>
    <t>Honorarios</t>
  </si>
  <si>
    <t>0511201212</t>
  </si>
  <si>
    <t>Honorarios asimilados</t>
  </si>
  <si>
    <t>0511201221</t>
  </si>
  <si>
    <t>Remuneraciones para eventuales</t>
  </si>
  <si>
    <t>0511301321</t>
  </si>
  <si>
    <t>Prima Vacacional</t>
  </si>
  <si>
    <t>0511301323</t>
  </si>
  <si>
    <t>Gratificación de fin de año</t>
  </si>
  <si>
    <t>0511301342</t>
  </si>
  <si>
    <t>Compensaciones por servicios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</si>
  <si>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</si>
  <si>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</si>
  <si>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</si>
  <si>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</si>
  <si>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</si>
  <si>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</si>
  <si>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</si>
  <si>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</si>
  <si>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</si>
  <si>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</si>
  <si>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</si>
  <si>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</si>
  <si>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0511501591</t>
  </si>
  <si>
    <t>Asignaciones adicionales al sueldo</t>
  </si>
  <si>
    <t>0511501592</t>
  </si>
  <si>
    <t>Otras prestaciones</t>
  </si>
  <si>
    <t>0511601611</t>
  </si>
  <si>
    <t>Previsiones de carácter laboral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</si>
  <si>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</si>
  <si>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</si>
  <si>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</si>
  <si>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</si>
  <si>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</si>
  <si>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</si>
  <si>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</si>
  <si>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</si>
  <si>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</si>
  <si>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</si>
  <si>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</si>
  <si>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</si>
  <si>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</si>
  <si>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</si>
  <si>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</si>
  <si>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</si>
  <si>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</si>
  <si>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</si>
  <si>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0512402441</t>
  </si>
  <si>
    <t>Materiales de construcción de madera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</si>
  <si>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</si>
  <si>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</si>
  <si>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</si>
  <si>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</si>
  <si>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</si>
  <si>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</si>
  <si>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</si>
  <si>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</si>
  <si>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0512502522</t>
  </si>
  <si>
    <t>Plaguicidas y pesticidas</t>
  </si>
  <si>
    <t>0512602611</t>
  </si>
  <si>
    <t>Combus Lub y aditivos vehículos Seg Pub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</si>
  <si>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</si>
  <si>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</si>
  <si>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</si>
  <si>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</si>
  <si>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</si>
  <si>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</si>
  <si>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0512702731</t>
  </si>
  <si>
    <t>Artículos deportivos</t>
  </si>
  <si>
    <t>0512902911</t>
  </si>
  <si>
    <t>Herramientas menores</t>
  </si>
  <si>
    <t>0512902941</t>
  </si>
  <si>
    <t>Ref y Acces men Eq cómputo y tecn de la Info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</si>
  <si>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</si>
  <si>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</si>
  <si>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</si>
  <si>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</si>
  <si>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</si>
  <si>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</si>
  <si>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</si>
  <si>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</si>
  <si>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0513103151</t>
  </si>
  <si>
    <t>Servicio telefonía celular</t>
  </si>
  <si>
    <t>0513103161</t>
  </si>
  <si>
    <t>Servicios de telecomunicaciones y satélites</t>
  </si>
  <si>
    <t>0513103171</t>
  </si>
  <si>
    <t>Servicios de acceso de internet</t>
  </si>
  <si>
    <t>0513103181</t>
  </si>
  <si>
    <t>Servicio postal</t>
  </si>
  <si>
    <t>0513203211</t>
  </si>
  <si>
    <t>Arrendamiento de terrenos</t>
  </si>
  <si>
    <t>0513203221</t>
  </si>
  <si>
    <t>Arrendamiento de edificios y locales</t>
  </si>
  <si>
    <t>0513203231</t>
  </si>
  <si>
    <t>Arrendam de Mobil y Eq de administración</t>
  </si>
  <si>
    <t>0513203251</t>
  </si>
  <si>
    <t>Arrendam Vehículos p Seg pub y nal</t>
  </si>
  <si>
    <t>0513203271</t>
  </si>
  <si>
    <t>Arrendamiento de activos intangibles</t>
  </si>
  <si>
    <t>0513203291</t>
  </si>
  <si>
    <t>Otros Arrendamientos</t>
  </si>
  <si>
    <t>0513303311</t>
  </si>
  <si>
    <t>Servicios legales</t>
  </si>
  <si>
    <t>0513303321</t>
  </si>
  <si>
    <t>Serv de diseño arquitectura ing y activ relac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</si>
  <si>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</si>
  <si>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</si>
  <si>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</si>
  <si>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</si>
  <si>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</si>
  <si>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</si>
  <si>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0513303371</t>
  </si>
  <si>
    <t>Servicios de protección y seguridad</t>
  </si>
  <si>
    <t>0513303391</t>
  </si>
  <si>
    <t>Serv profesionales científicos y tec integrales</t>
  </si>
  <si>
    <t>0513403441</t>
  </si>
  <si>
    <t>Seguros de responsabilidad patrimonial y fianzas</t>
  </si>
  <si>
    <t>0513403471</t>
  </si>
  <si>
    <t>Fletes y maniobras</t>
  </si>
  <si>
    <t>0513403491</t>
  </si>
  <si>
    <t>Serv financ bancarios y comerciales integrales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</si>
  <si>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</si>
  <si>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</si>
  <si>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</si>
  <si>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</si>
  <si>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</si>
  <si>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</si>
  <si>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</si>
  <si>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</si>
  <si>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</si>
  <si>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</si>
  <si>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</si>
  <si>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</si>
  <si>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0513603641</t>
  </si>
  <si>
    <t>Servicios de revelado de fotografías</t>
  </si>
  <si>
    <t>0513703711</t>
  </si>
  <si>
    <t>Pasajes aéreos nac p  Serv pub en comisiones</t>
  </si>
  <si>
    <t>0513703721</t>
  </si>
  <si>
    <t>Pasajes terr nac p  Serv pub en comisiones</t>
  </si>
  <si>
    <t>0513703751</t>
  </si>
  <si>
    <t>Viáticos nac p Serv pub Desemp funciones ofic</t>
  </si>
  <si>
    <t>0513803821</t>
  </si>
  <si>
    <t>Gastos de orden social y cultural</t>
  </si>
  <si>
    <t>0513803831</t>
  </si>
  <si>
    <t>Congresos y convenciones</t>
  </si>
  <si>
    <t>0513803841</t>
  </si>
  <si>
    <t>Exposiciones</t>
  </si>
  <si>
    <t>0513803851</t>
  </si>
  <si>
    <t>Gastos inherentes a la investidura del H Ayuntamie</t>
  </si>
  <si>
    <t>0513803853</t>
  </si>
  <si>
    <t>Gastos de representación</t>
  </si>
  <si>
    <t>0513903921</t>
  </si>
  <si>
    <t>Otros impuestos y derechos</t>
  </si>
  <si>
    <t>0513903961</t>
  </si>
  <si>
    <t>Otros gastos por responsabilidades</t>
  </si>
  <si>
    <t>0513903981</t>
  </si>
  <si>
    <t>Impuesto sobre nóminas</t>
  </si>
  <si>
    <t>0521204151</t>
  </si>
  <si>
    <t>Transferencias para servicios personales</t>
  </si>
  <si>
    <t>0524104411</t>
  </si>
  <si>
    <t>Gastos relac con activ culturales deport y ayu</t>
  </si>
  <si>
    <t>0524204421</t>
  </si>
  <si>
    <t>Becas</t>
  </si>
  <si>
    <t>0524304451</t>
  </si>
  <si>
    <t>Donativos a instituciones sin fines de lucro</t>
  </si>
  <si>
    <t>0525104511</t>
  </si>
  <si>
    <t>Pensiones</t>
  </si>
  <si>
    <t>0525204521</t>
  </si>
  <si>
    <t>Jubilaciones</t>
  </si>
  <si>
    <t>0528404841</t>
  </si>
  <si>
    <t>Donativos a fideicomisos estatales</t>
  </si>
  <si>
    <t>0533208531</t>
  </si>
  <si>
    <t>Otros convenios</t>
  </si>
  <si>
    <t>0541109211</t>
  </si>
  <si>
    <t>Int de la deuda interna con instit de crédito</t>
  </si>
  <si>
    <t>0551505191</t>
  </si>
  <si>
    <t>0551505231</t>
  </si>
  <si>
    <t>0551505311</t>
  </si>
  <si>
    <t>Equipo para uso médico dental y para laboratorio</t>
  </si>
  <si>
    <t>0551505421</t>
  </si>
  <si>
    <t>0551505671</t>
  </si>
  <si>
    <t>0311000001</t>
  </si>
  <si>
    <t>PATRIMONIO GANADO</t>
  </si>
  <si>
    <t>0312000001</t>
  </si>
  <si>
    <t>DONACIONES DE CAPITAL</t>
  </si>
  <si>
    <t>0321000001</t>
  </si>
  <si>
    <t>RESULTADO DEL EJERC (AHORRO/DESAHORRO)</t>
  </si>
  <si>
    <t>0322000101</t>
  </si>
  <si>
    <t>REMANENTE FONDO I 2016</t>
  </si>
  <si>
    <t>0322000201</t>
  </si>
  <si>
    <t>REMANENTE FONDO II 2016</t>
  </si>
  <si>
    <t>0322002008</t>
  </si>
  <si>
    <t>RESULTADO DEL EJERCICIO 2008</t>
  </si>
  <si>
    <t>0322002009</t>
  </si>
  <si>
    <t>RESULTADO DEL EJERCICIO 2009</t>
  </si>
  <si>
    <t>0322002010</t>
  </si>
  <si>
    <t>RESULTADO DEL EJERCICIO 2010</t>
  </si>
  <si>
    <t>0322002011</t>
  </si>
  <si>
    <t>RESULTADO DEL EJERCICIO 2011</t>
  </si>
  <si>
    <t>0322002012</t>
  </si>
  <si>
    <t>RESULTADO DEL EJERCICIO 2012</t>
  </si>
  <si>
    <t>0322002013</t>
  </si>
  <si>
    <t>RESULTADO DEL EJERCICIO 2013</t>
  </si>
  <si>
    <t>0322002014</t>
  </si>
  <si>
    <t>RESULTADO DEL EJERCICIO 2014</t>
  </si>
  <si>
    <t>0322002015</t>
  </si>
  <si>
    <t>RESULTADO DEL EJERCICIO 2015</t>
  </si>
  <si>
    <t>0322002016</t>
  </si>
  <si>
    <t>RESULTADO DEL EJERCICIO 2016</t>
  </si>
  <si>
    <t>0324100001</t>
  </si>
  <si>
    <t>RESERVAS DE PATRIMONIO</t>
  </si>
  <si>
    <t>BANCOMER (SEGUROS)--0153418669</t>
  </si>
  <si>
    <t>BANCOMER APORT. BENEFICIARIOS--0183724263</t>
  </si>
  <si>
    <t>BANCOMER--0448054118</t>
  </si>
  <si>
    <t>BANCOMER--0445695724</t>
  </si>
  <si>
    <t>BBVA BANCOMER CTA PUBLICA 0102349523</t>
  </si>
  <si>
    <t>BANAMEX CUENTA PUBLICA--2570961</t>
  </si>
  <si>
    <t>FAMI 2016 7008301144</t>
  </si>
  <si>
    <t xml:space="preserve">PRESIDENTE MUNICIPAL
DR. JUAN ARTEMIO LEON ZARATE
</t>
  </si>
  <si>
    <t xml:space="preserve">TESORERO MUNICIPAL
C.P. ADRIAN PRECIADO VARGAS
</t>
  </si>
  <si>
    <t xml:space="preserve"> 57,300,559.90-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</si>
</sst>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</cellStyleXfs>
  <cellXfs count="490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9" fillId="0" borderId="1" xfId="0" applyFont="1" applyFill="1" applyBorder="1" applyAlignment="1"/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4" fontId="9" fillId="0" borderId="34" xfId="8" applyNumberFormat="1" applyFont="1" applyFill="1" applyBorder="1" applyAlignment="1" applyProtection="1">
      <alignment vertical="top"/>
      <protection locked="0"/>
    </xf>
    <xf numFmtId="164" fontId="0" fillId="0" borderId="0" xfId="0" applyNumberFormat="1" applyFont="1" applyBorder="1" applyProtection="1">
      <protection locked="0"/>
    </xf>
    <xf numFmtId="4" fontId="3" fillId="0" borderId="0" xfId="3" applyNumberFormat="1" applyFont="1" applyFill="1" applyBorder="1" applyProtection="1">
      <protection locked="0"/>
    </xf>
    <xf numFmtId="4" fontId="13" fillId="0" borderId="28" xfId="3" applyNumberFormat="1" applyFont="1" applyFill="1" applyBorder="1" applyAlignment="1">
      <alignment horizontal="center" vertical="center" wrapText="1"/>
    </xf>
    <xf numFmtId="4" fontId="13" fillId="0" borderId="29" xfId="3" applyNumberFormat="1" applyFont="1" applyFill="1" applyBorder="1" applyAlignment="1">
      <alignment horizontal="center" vertical="center" wrapText="1"/>
    </xf>
    <xf numFmtId="4" fontId="13" fillId="0" borderId="24" xfId="3" applyNumberFormat="1" applyFont="1" applyFill="1" applyBorder="1" applyAlignment="1">
      <alignment horizontal="center" vertical="center" wrapText="1"/>
    </xf>
  </cellXfs>
  <cellStyles count="9">
    <cellStyle name="Millares 2" xfId="1"/>
    <cellStyle name="Normal" xfId="0" builtinId="0"/>
    <cellStyle name="Normal 2" xfId="2"/>
    <cellStyle name="Normal 2 2" xfId="3"/>
    <cellStyle name="Normal 2 3" xfId="8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14</xdr:row>
      <xdr:rowOff>76200</xdr:rowOff>
    </xdr:from>
    <xdr:to>
      <xdr:col>9</xdr:col>
      <xdr:colOff>679451</xdr:colOff>
      <xdr:row>24</xdr:row>
      <xdr:rowOff>80961</xdr:rowOff>
    </xdr:to>
    <xdr:sp macro="" textlink="">
      <xdr:nvSpPr>
        <xdr:cNvPr id="2" name="1 CuadroTexto"/>
        <xdr:cNvSpPr txBox="1"/>
      </xdr:nvSpPr>
      <xdr:spPr>
        <a:xfrm>
          <a:off x="9686925" y="2419350"/>
          <a:ext cx="26797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view="pageBreakPreview" zoomScaleNormal="100" zoomScaleSheetLayoutView="100" workbookViewId="0">
      <pane ySplit="2" topLeftCell="A3" activePane="bottomLeft" state="frozen"/>
      <selection activeCell="A14" sqref="A14:B14"/>
      <selection pane="bottomLeft" activeCell="D27" sqref="D27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2" t="s">
        <v>133</v>
      </c>
      <c r="B1" s="453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45" x14ac:dyDescent="0.2">
      <c r="A44" s="186"/>
      <c r="B44" s="192" t="s">
        <v>1162</v>
      </c>
      <c r="C44" s="192" t="s">
        <v>1163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81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4" t="s">
        <v>143</v>
      </c>
      <c r="B2" s="455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6" t="s">
        <v>158</v>
      </c>
      <c r="B6" s="466"/>
      <c r="C6" s="466"/>
      <c r="D6" s="467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6" customFormat="1" ht="11.25" customHeight="1" x14ac:dyDescent="0.25">
      <c r="A1" s="14" t="s">
        <v>43</v>
      </c>
      <c r="B1" s="14"/>
      <c r="C1" s="288"/>
      <c r="D1" s="14"/>
      <c r="E1" s="14"/>
      <c r="F1" s="14"/>
      <c r="G1" s="289"/>
    </row>
    <row r="2" spans="1:7" s="256" customFormat="1" ht="11.25" customHeight="1" x14ac:dyDescent="0.25">
      <c r="A2" s="14" t="s">
        <v>139</v>
      </c>
      <c r="B2" s="14"/>
      <c r="C2" s="288"/>
      <c r="D2" s="14"/>
      <c r="E2" s="14"/>
      <c r="F2" s="14"/>
      <c r="G2" s="14"/>
    </row>
    <row r="5" spans="1:7" ht="11.25" customHeight="1" x14ac:dyDescent="0.2">
      <c r="A5" s="217" t="s">
        <v>300</v>
      </c>
      <c r="B5" s="217"/>
      <c r="G5" s="190" t="s">
        <v>299</v>
      </c>
    </row>
    <row r="6" spans="1:7" x14ac:dyDescent="0.2">
      <c r="A6" s="286"/>
      <c r="B6" s="286"/>
      <c r="C6" s="287"/>
      <c r="D6" s="286"/>
      <c r="E6" s="286"/>
      <c r="F6" s="286"/>
      <c r="G6" s="286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298</v>
      </c>
      <c r="F7" s="227" t="s">
        <v>297</v>
      </c>
      <c r="G7" s="227" t="s">
        <v>296</v>
      </c>
    </row>
    <row r="8" spans="1:7" x14ac:dyDescent="0.2">
      <c r="A8" s="283" t="s">
        <v>519</v>
      </c>
      <c r="B8" s="283" t="s">
        <v>519</v>
      </c>
      <c r="C8" s="222"/>
      <c r="D8" s="285"/>
      <c r="E8" s="284"/>
      <c r="F8" s="283"/>
      <c r="G8" s="283"/>
    </row>
    <row r="9" spans="1:7" x14ac:dyDescent="0.2">
      <c r="A9" s="283"/>
      <c r="B9" s="283"/>
      <c r="C9" s="222"/>
      <c r="D9" s="284"/>
      <c r="E9" s="284"/>
      <c r="F9" s="283"/>
      <c r="G9" s="283"/>
    </row>
    <row r="10" spans="1:7" x14ac:dyDescent="0.2">
      <c r="A10" s="283"/>
      <c r="B10" s="283"/>
      <c r="C10" s="222"/>
      <c r="D10" s="284"/>
      <c r="E10" s="284"/>
      <c r="F10" s="283"/>
      <c r="G10" s="283"/>
    </row>
    <row r="11" spans="1:7" x14ac:dyDescent="0.2">
      <c r="A11" s="283"/>
      <c r="B11" s="283"/>
      <c r="C11" s="222"/>
      <c r="D11" s="284"/>
      <c r="E11" s="284"/>
      <c r="F11" s="283"/>
      <c r="G11" s="283"/>
    </row>
    <row r="12" spans="1:7" x14ac:dyDescent="0.2">
      <c r="A12" s="283"/>
      <c r="B12" s="283"/>
      <c r="C12" s="222"/>
      <c r="D12" s="284"/>
      <c r="E12" s="284"/>
      <c r="F12" s="283"/>
      <c r="G12" s="283"/>
    </row>
    <row r="13" spans="1:7" x14ac:dyDescent="0.2">
      <c r="A13" s="283"/>
      <c r="B13" s="283"/>
      <c r="C13" s="222"/>
      <c r="D13" s="284"/>
      <c r="E13" s="284"/>
      <c r="F13" s="283"/>
      <c r="G13" s="283"/>
    </row>
    <row r="14" spans="1:7" x14ac:dyDescent="0.2">
      <c r="A14" s="283"/>
      <c r="B14" s="283"/>
      <c r="C14" s="222"/>
      <c r="D14" s="284"/>
      <c r="E14" s="284"/>
      <c r="F14" s="283"/>
      <c r="G14" s="283"/>
    </row>
    <row r="15" spans="1:7" x14ac:dyDescent="0.2">
      <c r="A15" s="283"/>
      <c r="B15" s="283"/>
      <c r="C15" s="222"/>
      <c r="D15" s="284"/>
      <c r="E15" s="284"/>
      <c r="F15" s="283"/>
      <c r="G15" s="283"/>
    </row>
    <row r="16" spans="1:7" x14ac:dyDescent="0.2">
      <c r="A16" s="62"/>
      <c r="B16" s="62" t="s">
        <v>295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4" t="s">
        <v>143</v>
      </c>
      <c r="B2" s="455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7"/>
      <c r="D1" s="3"/>
      <c r="E1" s="5"/>
    </row>
    <row r="2" spans="1:5" x14ac:dyDescent="0.2">
      <c r="A2" s="3" t="s">
        <v>139</v>
      </c>
      <c r="B2" s="3"/>
      <c r="C2" s="247"/>
      <c r="D2" s="3"/>
      <c r="E2" s="3"/>
    </row>
    <row r="5" spans="1:5" ht="11.25" customHeight="1" x14ac:dyDescent="0.2">
      <c r="A5" s="217" t="s">
        <v>304</v>
      </c>
      <c r="B5" s="217"/>
      <c r="E5" s="190" t="s">
        <v>303</v>
      </c>
    </row>
    <row r="6" spans="1:5" x14ac:dyDescent="0.2">
      <c r="A6" s="286"/>
      <c r="B6" s="286"/>
      <c r="C6" s="287"/>
      <c r="D6" s="286"/>
      <c r="E6" s="286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302</v>
      </c>
    </row>
    <row r="8" spans="1:5" ht="11.25" customHeight="1" x14ac:dyDescent="0.2">
      <c r="A8" s="285" t="s">
        <v>519</v>
      </c>
      <c r="B8" s="285" t="s">
        <v>519</v>
      </c>
      <c r="C8" s="252"/>
      <c r="D8" s="285"/>
      <c r="E8" s="285"/>
    </row>
    <row r="9" spans="1:5" ht="11.25" customHeight="1" x14ac:dyDescent="0.2">
      <c r="A9" s="285"/>
      <c r="B9" s="285"/>
      <c r="C9" s="252"/>
      <c r="D9" s="285"/>
      <c r="E9" s="285"/>
    </row>
    <row r="10" spans="1:5" ht="11.25" customHeight="1" x14ac:dyDescent="0.2">
      <c r="A10" s="285"/>
      <c r="B10" s="285"/>
      <c r="C10" s="252"/>
      <c r="D10" s="285"/>
      <c r="E10" s="285"/>
    </row>
    <row r="11" spans="1:5" ht="11.25" customHeight="1" x14ac:dyDescent="0.2">
      <c r="A11" s="285"/>
      <c r="B11" s="285"/>
      <c r="C11" s="252"/>
      <c r="D11" s="285"/>
      <c r="E11" s="285"/>
    </row>
    <row r="12" spans="1:5" ht="11.25" customHeight="1" x14ac:dyDescent="0.2">
      <c r="A12" s="285"/>
      <c r="B12" s="285"/>
      <c r="C12" s="252"/>
      <c r="D12" s="285"/>
      <c r="E12" s="285"/>
    </row>
    <row r="13" spans="1:5" ht="11.25" customHeight="1" x14ac:dyDescent="0.2">
      <c r="A13" s="285"/>
      <c r="B13" s="285"/>
      <c r="C13" s="252"/>
      <c r="D13" s="285"/>
      <c r="E13" s="285"/>
    </row>
    <row r="14" spans="1:5" ht="11.25" customHeight="1" x14ac:dyDescent="0.2">
      <c r="A14" s="285"/>
      <c r="B14" s="285"/>
      <c r="C14" s="252"/>
      <c r="D14" s="285"/>
      <c r="E14" s="285"/>
    </row>
    <row r="15" spans="1:5" x14ac:dyDescent="0.2">
      <c r="A15" s="285"/>
      <c r="B15" s="285"/>
      <c r="C15" s="252"/>
      <c r="D15" s="285"/>
      <c r="E15" s="285"/>
    </row>
    <row r="16" spans="1:5" x14ac:dyDescent="0.2">
      <c r="A16" s="251"/>
      <c r="B16" s="251" t="s">
        <v>301</v>
      </c>
      <c r="C16" s="250">
        <f>SUM(C8:C15)</f>
        <v>0</v>
      </c>
      <c r="D16" s="251"/>
      <c r="E16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4" t="s">
        <v>143</v>
      </c>
      <c r="B2" s="45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topLeftCell="A34" zoomScaleNormal="100" zoomScaleSheetLayoutView="100" workbookViewId="0">
      <selection activeCell="F54" sqref="A1:F5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7"/>
      <c r="D1" s="247"/>
      <c r="E1" s="247"/>
      <c r="F1" s="5"/>
    </row>
    <row r="2" spans="1:6" x14ac:dyDescent="0.2">
      <c r="A2" s="3" t="s">
        <v>139</v>
      </c>
      <c r="B2" s="3"/>
      <c r="C2" s="247"/>
      <c r="D2" s="247"/>
      <c r="E2" s="247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320</v>
      </c>
      <c r="B5" s="217"/>
      <c r="C5" s="292"/>
      <c r="D5" s="292"/>
      <c r="E5" s="292"/>
      <c r="F5" s="268" t="s">
        <v>309</v>
      </c>
    </row>
    <row r="6" spans="1:6" x14ac:dyDescent="0.2">
      <c r="A6" s="295"/>
      <c r="B6" s="295"/>
      <c r="C6" s="292"/>
      <c r="D6" s="294"/>
      <c r="E6" s="294"/>
      <c r="F6" s="293"/>
    </row>
    <row r="7" spans="1:6" ht="15" customHeight="1" x14ac:dyDescent="0.2">
      <c r="A7" s="228" t="s">
        <v>45</v>
      </c>
      <c r="B7" s="227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 x14ac:dyDescent="0.2">
      <c r="A8" s="223" t="s">
        <v>740</v>
      </c>
      <c r="B8" s="223" t="s">
        <v>741</v>
      </c>
      <c r="C8" s="222">
        <v>875286.9</v>
      </c>
      <c r="D8" s="222">
        <v>1699286.9</v>
      </c>
      <c r="E8" s="222">
        <v>824000</v>
      </c>
      <c r="F8" s="222"/>
    </row>
    <row r="9" spans="1:6" x14ac:dyDescent="0.2">
      <c r="A9" s="223" t="s">
        <v>742</v>
      </c>
      <c r="B9" s="223" t="s">
        <v>743</v>
      </c>
      <c r="C9" s="222">
        <v>4760402.74</v>
      </c>
      <c r="D9" s="222">
        <v>4760402.74</v>
      </c>
      <c r="E9" s="222">
        <v>0</v>
      </c>
      <c r="F9" s="222"/>
    </row>
    <row r="10" spans="1:6" x14ac:dyDescent="0.2">
      <c r="A10" s="223" t="s">
        <v>744</v>
      </c>
      <c r="B10" s="223" t="s">
        <v>745</v>
      </c>
      <c r="C10" s="222">
        <v>3769326.62</v>
      </c>
      <c r="D10" s="222">
        <v>7035046.75</v>
      </c>
      <c r="E10" s="222">
        <v>3265720.13</v>
      </c>
      <c r="F10" s="222"/>
    </row>
    <row r="11" spans="1:6" x14ac:dyDescent="0.2">
      <c r="A11" s="223" t="s">
        <v>746</v>
      </c>
      <c r="B11" s="223" t="s">
        <v>747</v>
      </c>
      <c r="C11" s="222">
        <v>19048779.600000001</v>
      </c>
      <c r="D11" s="222">
        <v>20484575.530000001</v>
      </c>
      <c r="E11" s="222">
        <v>1435795.93</v>
      </c>
      <c r="F11" s="222"/>
    </row>
    <row r="12" spans="1:6" x14ac:dyDescent="0.2">
      <c r="A12" s="223" t="s">
        <v>748</v>
      </c>
      <c r="B12" s="223" t="s">
        <v>749</v>
      </c>
      <c r="C12" s="222">
        <v>2812368.73</v>
      </c>
      <c r="D12" s="222">
        <v>4983255.1900000004</v>
      </c>
      <c r="E12" s="222">
        <v>2170886.46</v>
      </c>
      <c r="F12" s="222"/>
    </row>
    <row r="13" spans="1:6" x14ac:dyDescent="0.2">
      <c r="A13" s="223" t="s">
        <v>750</v>
      </c>
      <c r="B13" s="223" t="s">
        <v>751</v>
      </c>
      <c r="C13" s="222">
        <v>28256332.170000002</v>
      </c>
      <c r="D13" s="222">
        <v>46757119.700000003</v>
      </c>
      <c r="E13" s="222">
        <v>18500787.530000001</v>
      </c>
      <c r="F13" s="222"/>
    </row>
    <row r="14" spans="1:6" x14ac:dyDescent="0.2">
      <c r="A14" s="223" t="s">
        <v>752</v>
      </c>
      <c r="B14" s="223" t="s">
        <v>753</v>
      </c>
      <c r="C14" s="222">
        <v>2232647.0499999998</v>
      </c>
      <c r="D14" s="222">
        <v>4272341.46</v>
      </c>
      <c r="E14" s="222">
        <v>2039694.41</v>
      </c>
      <c r="F14" s="222"/>
    </row>
    <row r="15" spans="1:6" x14ac:dyDescent="0.2">
      <c r="A15" s="223" t="s">
        <v>754</v>
      </c>
      <c r="B15" s="223" t="s">
        <v>755</v>
      </c>
      <c r="C15" s="222">
        <v>76103502.540000007</v>
      </c>
      <c r="D15" s="222">
        <v>76103502.540000007</v>
      </c>
      <c r="E15" s="222">
        <v>0</v>
      </c>
      <c r="F15" s="222"/>
    </row>
    <row r="16" spans="1:6" x14ac:dyDescent="0.2">
      <c r="A16" s="223" t="s">
        <v>756</v>
      </c>
      <c r="B16" s="223" t="s">
        <v>747</v>
      </c>
      <c r="C16" s="222">
        <v>89174.81</v>
      </c>
      <c r="D16" s="222">
        <v>89174.81</v>
      </c>
      <c r="E16" s="222">
        <v>0</v>
      </c>
      <c r="F16" s="222"/>
    </row>
    <row r="17" spans="1:6" x14ac:dyDescent="0.2">
      <c r="A17" s="223" t="s">
        <v>757</v>
      </c>
      <c r="B17" s="223" t="s">
        <v>753</v>
      </c>
      <c r="C17" s="222">
        <v>270364.13</v>
      </c>
      <c r="D17" s="222">
        <v>270364.13</v>
      </c>
      <c r="E17" s="222">
        <v>0</v>
      </c>
      <c r="F17" s="222"/>
    </row>
    <row r="18" spans="1:6" x14ac:dyDescent="0.2">
      <c r="A18" s="223"/>
      <c r="B18" s="223"/>
      <c r="C18" s="222"/>
      <c r="D18" s="222"/>
      <c r="E18" s="222"/>
      <c r="F18" s="222"/>
    </row>
    <row r="19" spans="1:6" x14ac:dyDescent="0.2">
      <c r="A19" s="62"/>
      <c r="B19" s="62" t="s">
        <v>319</v>
      </c>
      <c r="C19" s="244">
        <f>SUM(C8:C18)</f>
        <v>138218185.29000002</v>
      </c>
      <c r="D19" s="244">
        <f>SUM(D8:D18)</f>
        <v>166455069.75</v>
      </c>
      <c r="E19" s="244">
        <f>SUM(E8:E18)</f>
        <v>28236884.460000001</v>
      </c>
      <c r="F19" s="244"/>
    </row>
    <row r="20" spans="1:6" x14ac:dyDescent="0.2">
      <c r="A20" s="60"/>
      <c r="B20" s="60"/>
      <c r="C20" s="231"/>
      <c r="D20" s="231"/>
      <c r="E20" s="231"/>
      <c r="F20" s="60"/>
    </row>
    <row r="21" spans="1:6" x14ac:dyDescent="0.2">
      <c r="A21" s="60"/>
      <c r="B21" s="60"/>
      <c r="C21" s="231"/>
      <c r="D21" s="231"/>
      <c r="E21" s="231"/>
      <c r="F21" s="60"/>
    </row>
    <row r="22" spans="1:6" ht="11.25" customHeight="1" x14ac:dyDescent="0.2">
      <c r="A22" s="217" t="s">
        <v>318</v>
      </c>
      <c r="B22" s="60"/>
      <c r="C22" s="292"/>
      <c r="D22" s="292"/>
      <c r="E22" s="292"/>
      <c r="F22" s="268" t="s">
        <v>309</v>
      </c>
    </row>
    <row r="23" spans="1:6" ht="12.75" customHeight="1" x14ac:dyDescent="0.2">
      <c r="A23" s="279"/>
      <c r="B23" s="279"/>
      <c r="C23" s="229"/>
    </row>
    <row r="24" spans="1:6" ht="15" customHeight="1" x14ac:dyDescent="0.2">
      <c r="A24" s="228" t="s">
        <v>45</v>
      </c>
      <c r="B24" s="227" t="s">
        <v>46</v>
      </c>
      <c r="C24" s="291" t="s">
        <v>47</v>
      </c>
      <c r="D24" s="291" t="s">
        <v>48</v>
      </c>
      <c r="E24" s="291" t="s">
        <v>49</v>
      </c>
      <c r="F24" s="290" t="s">
        <v>308</v>
      </c>
    </row>
    <row r="25" spans="1:6" x14ac:dyDescent="0.2">
      <c r="A25" s="223" t="s">
        <v>758</v>
      </c>
      <c r="B25" s="262" t="s">
        <v>759</v>
      </c>
      <c r="C25" s="263">
        <v>817665.25</v>
      </c>
      <c r="D25" s="263">
        <v>837162.25</v>
      </c>
      <c r="E25" s="263">
        <v>19497</v>
      </c>
      <c r="F25" s="262"/>
    </row>
    <row r="26" spans="1:6" x14ac:dyDescent="0.2">
      <c r="A26" s="223" t="s">
        <v>760</v>
      </c>
      <c r="B26" s="262" t="s">
        <v>761</v>
      </c>
      <c r="C26" s="263">
        <v>157216.37</v>
      </c>
      <c r="D26" s="263">
        <v>201728.05</v>
      </c>
      <c r="E26" s="263">
        <v>44511.68</v>
      </c>
      <c r="F26" s="262"/>
    </row>
    <row r="27" spans="1:6" x14ac:dyDescent="0.2">
      <c r="A27" s="223" t="s">
        <v>762</v>
      </c>
      <c r="B27" s="262" t="s">
        <v>763</v>
      </c>
      <c r="C27" s="263">
        <v>0</v>
      </c>
      <c r="D27" s="263">
        <v>729</v>
      </c>
      <c r="E27" s="263">
        <v>729</v>
      </c>
      <c r="F27" s="262"/>
    </row>
    <row r="28" spans="1:6" x14ac:dyDescent="0.2">
      <c r="A28" s="223" t="s">
        <v>764</v>
      </c>
      <c r="B28" s="262" t="s">
        <v>765</v>
      </c>
      <c r="C28" s="263">
        <v>15142.03</v>
      </c>
      <c r="D28" s="263">
        <v>15142.03</v>
      </c>
      <c r="E28" s="263">
        <v>0</v>
      </c>
      <c r="F28" s="262"/>
    </row>
    <row r="29" spans="1:6" x14ac:dyDescent="0.2">
      <c r="A29" s="223" t="s">
        <v>766</v>
      </c>
      <c r="B29" s="262" t="s">
        <v>767</v>
      </c>
      <c r="C29" s="263">
        <v>18396</v>
      </c>
      <c r="D29" s="263">
        <v>18396</v>
      </c>
      <c r="E29" s="263">
        <v>0</v>
      </c>
      <c r="F29" s="262"/>
    </row>
    <row r="30" spans="1:6" x14ac:dyDescent="0.2">
      <c r="A30" s="223" t="s">
        <v>768</v>
      </c>
      <c r="B30" s="262" t="s">
        <v>769</v>
      </c>
      <c r="C30" s="263">
        <v>10636884.140000001</v>
      </c>
      <c r="D30" s="263">
        <v>14039986.640000001</v>
      </c>
      <c r="E30" s="263">
        <v>3403102.5</v>
      </c>
      <c r="F30" s="262"/>
    </row>
    <row r="31" spans="1:6" x14ac:dyDescent="0.2">
      <c r="A31" s="223" t="s">
        <v>770</v>
      </c>
      <c r="B31" s="262" t="s">
        <v>771</v>
      </c>
      <c r="C31" s="263">
        <v>110000.02</v>
      </c>
      <c r="D31" s="263">
        <v>110000.02</v>
      </c>
      <c r="E31" s="263">
        <v>0</v>
      </c>
      <c r="F31" s="262"/>
    </row>
    <row r="32" spans="1:6" x14ac:dyDescent="0.2">
      <c r="A32" s="223" t="s">
        <v>772</v>
      </c>
      <c r="B32" s="262" t="s">
        <v>773</v>
      </c>
      <c r="C32" s="263">
        <v>25520</v>
      </c>
      <c r="D32" s="263">
        <v>25520</v>
      </c>
      <c r="E32" s="263">
        <v>0</v>
      </c>
      <c r="F32" s="262"/>
    </row>
    <row r="33" spans="1:8" x14ac:dyDescent="0.2">
      <c r="A33" s="223" t="s">
        <v>774</v>
      </c>
      <c r="B33" s="262" t="s">
        <v>775</v>
      </c>
      <c r="C33" s="263">
        <v>154289.25</v>
      </c>
      <c r="D33" s="263">
        <v>154289.25</v>
      </c>
      <c r="E33" s="263">
        <v>0</v>
      </c>
      <c r="F33" s="262"/>
    </row>
    <row r="34" spans="1:8" x14ac:dyDescent="0.2">
      <c r="A34" s="223" t="s">
        <v>776</v>
      </c>
      <c r="B34" s="262" t="s">
        <v>777</v>
      </c>
      <c r="C34" s="263">
        <v>3784655.87</v>
      </c>
      <c r="D34" s="263">
        <v>3784655.87</v>
      </c>
      <c r="E34" s="263">
        <v>0</v>
      </c>
      <c r="F34" s="262"/>
    </row>
    <row r="35" spans="1:8" x14ac:dyDescent="0.2">
      <c r="A35" s="223" t="s">
        <v>778</v>
      </c>
      <c r="B35" s="262" t="s">
        <v>779</v>
      </c>
      <c r="C35" s="263">
        <v>0</v>
      </c>
      <c r="D35" s="263">
        <v>25219.69</v>
      </c>
      <c r="E35" s="263">
        <v>25219.69</v>
      </c>
      <c r="F35" s="262"/>
    </row>
    <row r="36" spans="1:8" x14ac:dyDescent="0.2">
      <c r="A36" s="223" t="s">
        <v>780</v>
      </c>
      <c r="B36" s="262" t="s">
        <v>781</v>
      </c>
      <c r="C36" s="263">
        <v>1666361.3</v>
      </c>
      <c r="D36" s="263">
        <v>1669709.48</v>
      </c>
      <c r="E36" s="263">
        <v>3348.18</v>
      </c>
      <c r="F36" s="262"/>
    </row>
    <row r="37" spans="1:8" x14ac:dyDescent="0.2">
      <c r="A37" s="223" t="s">
        <v>782</v>
      </c>
      <c r="B37" s="262" t="s">
        <v>783</v>
      </c>
      <c r="C37" s="263">
        <v>51946.14</v>
      </c>
      <c r="D37" s="263">
        <v>51946.14</v>
      </c>
      <c r="E37" s="263">
        <v>0</v>
      </c>
      <c r="F37" s="262"/>
    </row>
    <row r="38" spans="1:8" x14ac:dyDescent="0.2">
      <c r="A38" s="223" t="s">
        <v>784</v>
      </c>
      <c r="B38" s="262" t="s">
        <v>785</v>
      </c>
      <c r="C38" s="263">
        <v>418598.69</v>
      </c>
      <c r="D38" s="263">
        <v>425398.69</v>
      </c>
      <c r="E38" s="263">
        <v>6800</v>
      </c>
      <c r="F38" s="262"/>
    </row>
    <row r="39" spans="1:8" x14ac:dyDescent="0.2">
      <c r="A39" s="223" t="s">
        <v>786</v>
      </c>
      <c r="B39" s="262" t="s">
        <v>787</v>
      </c>
      <c r="C39" s="263">
        <v>23023.22</v>
      </c>
      <c r="D39" s="263">
        <v>23023.22</v>
      </c>
      <c r="E39" s="263">
        <v>0</v>
      </c>
      <c r="F39" s="262"/>
    </row>
    <row r="40" spans="1:8" x14ac:dyDescent="0.2">
      <c r="A40" s="223" t="s">
        <v>788</v>
      </c>
      <c r="B40" s="262" t="s">
        <v>789</v>
      </c>
      <c r="C40" s="263">
        <v>34568</v>
      </c>
      <c r="D40" s="263">
        <v>34568</v>
      </c>
      <c r="E40" s="263">
        <v>0</v>
      </c>
      <c r="F40" s="262"/>
    </row>
    <row r="41" spans="1:8" x14ac:dyDescent="0.2">
      <c r="A41" s="223"/>
      <c r="B41" s="262"/>
      <c r="C41" s="263"/>
      <c r="D41" s="263"/>
      <c r="E41" s="263"/>
      <c r="F41" s="262"/>
    </row>
    <row r="42" spans="1:8" x14ac:dyDescent="0.2">
      <c r="A42" s="62"/>
      <c r="B42" s="62" t="s">
        <v>317</v>
      </c>
      <c r="C42" s="244">
        <f>SUM(C25:C41)</f>
        <v>17914266.280000001</v>
      </c>
      <c r="D42" s="244">
        <f>SUM(D25:D41)</f>
        <v>21417474.330000002</v>
      </c>
      <c r="E42" s="244">
        <f>SUM(E25:E41)</f>
        <v>3503208.0500000003</v>
      </c>
      <c r="F42" s="244"/>
    </row>
    <row r="43" spans="1:8" s="8" customFormat="1" x14ac:dyDescent="0.2">
      <c r="A43" s="59"/>
      <c r="B43" s="59"/>
      <c r="C43" s="11"/>
      <c r="D43" s="11"/>
      <c r="E43" s="11"/>
      <c r="F43" s="11"/>
    </row>
    <row r="44" spans="1:8" s="8" customFormat="1" x14ac:dyDescent="0.2">
      <c r="A44" s="59"/>
      <c r="B44" s="59"/>
      <c r="C44" s="11"/>
      <c r="D44" s="11"/>
      <c r="E44" s="11"/>
      <c r="F44" s="11"/>
    </row>
    <row r="45" spans="1:8" s="8" customFormat="1" ht="11.25" customHeight="1" x14ac:dyDescent="0.2">
      <c r="A45" s="217" t="s">
        <v>316</v>
      </c>
      <c r="B45" s="217"/>
      <c r="C45" s="292"/>
      <c r="D45" s="292"/>
      <c r="E45" s="292"/>
      <c r="G45" s="268" t="s">
        <v>309</v>
      </c>
    </row>
    <row r="46" spans="1:8" s="8" customFormat="1" x14ac:dyDescent="0.2">
      <c r="A46" s="279"/>
      <c r="B46" s="279"/>
      <c r="C46" s="229"/>
      <c r="D46" s="7"/>
      <c r="E46" s="7"/>
      <c r="F46" s="89"/>
    </row>
    <row r="47" spans="1:8" s="8" customFormat="1" ht="27.95" customHeight="1" x14ac:dyDescent="0.2">
      <c r="A47" s="228" t="s">
        <v>45</v>
      </c>
      <c r="B47" s="227" t="s">
        <v>46</v>
      </c>
      <c r="C47" s="291" t="s">
        <v>47</v>
      </c>
      <c r="D47" s="291" t="s">
        <v>48</v>
      </c>
      <c r="E47" s="291" t="s">
        <v>49</v>
      </c>
      <c r="F47" s="290" t="s">
        <v>308</v>
      </c>
      <c r="G47" s="290" t="s">
        <v>307</v>
      </c>
      <c r="H47" s="290" t="s">
        <v>306</v>
      </c>
    </row>
    <row r="48" spans="1:8" s="8" customFormat="1" x14ac:dyDescent="0.2">
      <c r="A48" s="223" t="s">
        <v>519</v>
      </c>
      <c r="B48" s="262" t="s">
        <v>519</v>
      </c>
      <c r="C48" s="222"/>
      <c r="D48" s="263"/>
      <c r="E48" s="263"/>
      <c r="F48" s="262"/>
      <c r="G48" s="262"/>
      <c r="H48" s="262"/>
    </row>
    <row r="49" spans="1:8" s="8" customFormat="1" x14ac:dyDescent="0.2">
      <c r="A49" s="223"/>
      <c r="B49" s="262"/>
      <c r="C49" s="222"/>
      <c r="D49" s="263"/>
      <c r="E49" s="263"/>
      <c r="F49" s="262"/>
      <c r="G49" s="262"/>
      <c r="H49" s="262"/>
    </row>
    <row r="50" spans="1:8" s="8" customFormat="1" x14ac:dyDescent="0.2">
      <c r="A50" s="223"/>
      <c r="B50" s="262"/>
      <c r="C50" s="222"/>
      <c r="D50" s="263"/>
      <c r="E50" s="263"/>
      <c r="F50" s="262"/>
      <c r="G50" s="262"/>
      <c r="H50" s="262"/>
    </row>
    <row r="51" spans="1:8" s="8" customFormat="1" x14ac:dyDescent="0.2">
      <c r="A51" s="223"/>
      <c r="B51" s="262"/>
      <c r="C51" s="222"/>
      <c r="D51" s="263"/>
      <c r="E51" s="263"/>
      <c r="F51" s="262"/>
      <c r="G51" s="262"/>
      <c r="H51" s="262"/>
    </row>
    <row r="52" spans="1:8" s="8" customFormat="1" x14ac:dyDescent="0.2">
      <c r="A52" s="62"/>
      <c r="B52" s="62" t="s">
        <v>315</v>
      </c>
      <c r="C52" s="244">
        <f>SUM(C48:C51)</f>
        <v>0</v>
      </c>
      <c r="D52" s="244">
        <f>SUM(D48:D51)</f>
        <v>0</v>
      </c>
      <c r="E52" s="244">
        <f>SUM(E48:E51)</f>
        <v>0</v>
      </c>
      <c r="F52" s="244"/>
      <c r="G52" s="244"/>
      <c r="H52" s="244"/>
    </row>
    <row r="53" spans="1:8" s="8" customFormat="1" x14ac:dyDescent="0.2">
      <c r="A53" s="15"/>
      <c r="B53" s="15"/>
      <c r="C53" s="16"/>
      <c r="D53" s="16"/>
      <c r="E53" s="16"/>
      <c r="F53" s="11"/>
    </row>
    <row r="55" spans="1:8" x14ac:dyDescent="0.2">
      <c r="A55" s="217" t="s">
        <v>314</v>
      </c>
      <c r="B55" s="217"/>
      <c r="C55" s="292"/>
      <c r="D55" s="292"/>
      <c r="E55" s="292"/>
      <c r="G55" s="268" t="s">
        <v>309</v>
      </c>
    </row>
    <row r="56" spans="1:8" x14ac:dyDescent="0.2">
      <c r="A56" s="279"/>
      <c r="B56" s="279"/>
      <c r="C56" s="229"/>
      <c r="H56" s="7"/>
    </row>
    <row r="57" spans="1:8" ht="27.95" customHeight="1" x14ac:dyDescent="0.2">
      <c r="A57" s="228" t="s">
        <v>45</v>
      </c>
      <c r="B57" s="227" t="s">
        <v>46</v>
      </c>
      <c r="C57" s="291" t="s">
        <v>47</v>
      </c>
      <c r="D57" s="291" t="s">
        <v>48</v>
      </c>
      <c r="E57" s="291" t="s">
        <v>49</v>
      </c>
      <c r="F57" s="290" t="s">
        <v>308</v>
      </c>
      <c r="G57" s="290" t="s">
        <v>307</v>
      </c>
      <c r="H57" s="290" t="s">
        <v>306</v>
      </c>
    </row>
    <row r="58" spans="1:8" x14ac:dyDescent="0.2">
      <c r="A58" s="223" t="s">
        <v>519</v>
      </c>
      <c r="B58" s="262" t="s">
        <v>519</v>
      </c>
      <c r="C58" s="222"/>
      <c r="D58" s="263"/>
      <c r="E58" s="263"/>
      <c r="F58" s="262"/>
      <c r="G58" s="262"/>
      <c r="H58" s="262"/>
    </row>
    <row r="59" spans="1:8" x14ac:dyDescent="0.2">
      <c r="A59" s="223"/>
      <c r="B59" s="262"/>
      <c r="C59" s="222"/>
      <c r="D59" s="263"/>
      <c r="E59" s="263"/>
      <c r="F59" s="262"/>
      <c r="G59" s="262"/>
      <c r="H59" s="262"/>
    </row>
    <row r="60" spans="1:8" x14ac:dyDescent="0.2">
      <c r="A60" s="223"/>
      <c r="B60" s="262"/>
      <c r="C60" s="222"/>
      <c r="D60" s="263"/>
      <c r="E60" s="263"/>
      <c r="F60" s="262"/>
      <c r="G60" s="262"/>
      <c r="H60" s="262"/>
    </row>
    <row r="61" spans="1:8" x14ac:dyDescent="0.2">
      <c r="A61" s="223"/>
      <c r="B61" s="262"/>
      <c r="C61" s="222"/>
      <c r="D61" s="263"/>
      <c r="E61" s="263"/>
      <c r="F61" s="262"/>
      <c r="G61" s="262"/>
      <c r="H61" s="262"/>
    </row>
    <row r="62" spans="1:8" x14ac:dyDescent="0.2">
      <c r="A62" s="62"/>
      <c r="B62" s="62" t="s">
        <v>313</v>
      </c>
      <c r="C62" s="244">
        <f>SUM(C58:C61)</f>
        <v>0</v>
      </c>
      <c r="D62" s="244">
        <f>SUM(D58:D61)</f>
        <v>0</v>
      </c>
      <c r="E62" s="244">
        <f>SUM(E58:E61)</f>
        <v>0</v>
      </c>
      <c r="F62" s="244"/>
      <c r="G62" s="244"/>
      <c r="H62" s="244"/>
    </row>
    <row r="65" spans="1:8" x14ac:dyDescent="0.2">
      <c r="A65" s="217" t="s">
        <v>312</v>
      </c>
      <c r="B65" s="217"/>
      <c r="C65" s="292"/>
      <c r="D65" s="292"/>
      <c r="E65" s="292"/>
      <c r="G65" s="268" t="s">
        <v>309</v>
      </c>
    </row>
    <row r="66" spans="1:8" x14ac:dyDescent="0.2">
      <c r="A66" s="279"/>
      <c r="B66" s="279"/>
      <c r="C66" s="229"/>
    </row>
    <row r="67" spans="1:8" ht="27.95" customHeight="1" x14ac:dyDescent="0.2">
      <c r="A67" s="228" t="s">
        <v>45</v>
      </c>
      <c r="B67" s="227" t="s">
        <v>46</v>
      </c>
      <c r="C67" s="291" t="s">
        <v>47</v>
      </c>
      <c r="D67" s="291" t="s">
        <v>48</v>
      </c>
      <c r="E67" s="291" t="s">
        <v>49</v>
      </c>
      <c r="F67" s="290" t="s">
        <v>308</v>
      </c>
      <c r="G67" s="290" t="s">
        <v>307</v>
      </c>
      <c r="H67" s="290" t="s">
        <v>306</v>
      </c>
    </row>
    <row r="68" spans="1:8" x14ac:dyDescent="0.2">
      <c r="A68" s="223" t="s">
        <v>519</v>
      </c>
      <c r="B68" s="262" t="s">
        <v>519</v>
      </c>
      <c r="C68" s="222"/>
      <c r="D68" s="263"/>
      <c r="E68" s="263"/>
      <c r="F68" s="262"/>
      <c r="G68" s="262"/>
      <c r="H68" s="262"/>
    </row>
    <row r="69" spans="1:8" x14ac:dyDescent="0.2">
      <c r="A69" s="223"/>
      <c r="B69" s="262"/>
      <c r="C69" s="222"/>
      <c r="D69" s="263"/>
      <c r="E69" s="263"/>
      <c r="F69" s="262"/>
      <c r="G69" s="262"/>
      <c r="H69" s="262"/>
    </row>
    <row r="70" spans="1:8" x14ac:dyDescent="0.2">
      <c r="A70" s="223"/>
      <c r="B70" s="262"/>
      <c r="C70" s="222"/>
      <c r="D70" s="263"/>
      <c r="E70" s="263"/>
      <c r="F70" s="262"/>
      <c r="G70" s="262"/>
      <c r="H70" s="262"/>
    </row>
    <row r="71" spans="1:8" x14ac:dyDescent="0.2">
      <c r="A71" s="223"/>
      <c r="B71" s="262"/>
      <c r="C71" s="222"/>
      <c r="D71" s="263"/>
      <c r="E71" s="263"/>
      <c r="F71" s="262"/>
      <c r="G71" s="262"/>
      <c r="H71" s="262"/>
    </row>
    <row r="72" spans="1:8" x14ac:dyDescent="0.2">
      <c r="A72" s="62"/>
      <c r="B72" s="62" t="s">
        <v>311</v>
      </c>
      <c r="C72" s="244">
        <f>SUM(C68:C71)</f>
        <v>0</v>
      </c>
      <c r="D72" s="244">
        <f>SUM(D68:D71)</f>
        <v>0</v>
      </c>
      <c r="E72" s="244">
        <f>SUM(E68:E71)</f>
        <v>0</v>
      </c>
      <c r="F72" s="244"/>
      <c r="G72" s="244"/>
      <c r="H72" s="244"/>
    </row>
    <row r="75" spans="1:8" x14ac:dyDescent="0.2">
      <c r="A75" s="217" t="s">
        <v>310</v>
      </c>
      <c r="B75" s="217"/>
      <c r="C75" s="292"/>
      <c r="D75" s="292"/>
      <c r="E75" s="292"/>
      <c r="G75" s="268" t="s">
        <v>309</v>
      </c>
    </row>
    <row r="76" spans="1:8" x14ac:dyDescent="0.2">
      <c r="A76" s="279"/>
      <c r="B76" s="279"/>
      <c r="C76" s="229"/>
    </row>
    <row r="77" spans="1:8" ht="27.95" customHeight="1" x14ac:dyDescent="0.2">
      <c r="A77" s="228" t="s">
        <v>45</v>
      </c>
      <c r="B77" s="227" t="s">
        <v>46</v>
      </c>
      <c r="C77" s="291" t="s">
        <v>47</v>
      </c>
      <c r="D77" s="291" t="s">
        <v>48</v>
      </c>
      <c r="E77" s="291" t="s">
        <v>49</v>
      </c>
      <c r="F77" s="290" t="s">
        <v>308</v>
      </c>
      <c r="G77" s="290" t="s">
        <v>307</v>
      </c>
      <c r="H77" s="290" t="s">
        <v>306</v>
      </c>
    </row>
    <row r="78" spans="1:8" x14ac:dyDescent="0.2">
      <c r="A78" s="223" t="s">
        <v>519</v>
      </c>
      <c r="B78" s="262" t="s">
        <v>519</v>
      </c>
      <c r="C78" s="222"/>
      <c r="D78" s="263"/>
      <c r="E78" s="263"/>
      <c r="F78" s="262"/>
      <c r="G78" s="262"/>
      <c r="H78" s="262"/>
    </row>
    <row r="79" spans="1:8" x14ac:dyDescent="0.2">
      <c r="A79" s="223"/>
      <c r="B79" s="262"/>
      <c r="C79" s="222"/>
      <c r="D79" s="263"/>
      <c r="E79" s="263"/>
      <c r="F79" s="262"/>
      <c r="G79" s="262"/>
      <c r="H79" s="262"/>
    </row>
    <row r="80" spans="1:8" x14ac:dyDescent="0.2">
      <c r="A80" s="223"/>
      <c r="B80" s="262"/>
      <c r="C80" s="222"/>
      <c r="D80" s="263"/>
      <c r="E80" s="263"/>
      <c r="F80" s="262"/>
      <c r="G80" s="262"/>
      <c r="H80" s="262"/>
    </row>
    <row r="81" spans="1:8" x14ac:dyDescent="0.2">
      <c r="A81" s="223"/>
      <c r="B81" s="262"/>
      <c r="C81" s="222"/>
      <c r="D81" s="263"/>
      <c r="E81" s="263"/>
      <c r="F81" s="262"/>
      <c r="G81" s="262"/>
      <c r="H81" s="262"/>
    </row>
    <row r="82" spans="1:8" x14ac:dyDescent="0.2">
      <c r="A82" s="62"/>
      <c r="B82" s="62" t="s">
        <v>305</v>
      </c>
      <c r="C82" s="244">
        <f>SUM(C78:C81)</f>
        <v>0</v>
      </c>
      <c r="D82" s="244">
        <f>SUM(D78:D81)</f>
        <v>0</v>
      </c>
      <c r="E82" s="244">
        <f>SUM(E78:E81)</f>
        <v>0</v>
      </c>
      <c r="F82" s="244"/>
      <c r="G82" s="244"/>
      <c r="H82" s="244"/>
    </row>
  </sheetData>
  <dataValidations count="8">
    <dataValidation allowBlank="1" showInputMessage="1" showErrorMessage="1" prompt="Importe final del periodo que corresponde la información financiera trimestral que se presenta." sqref="D7 D24 D47 D57 D67 D77"/>
    <dataValidation allowBlank="1" showInputMessage="1" showErrorMessage="1" prompt="Saldo al 31 de diciembre del año anterior del ejercio que se presenta." sqref="C7 C24 C47 C57 C67 C77"/>
    <dataValidation allowBlank="1" showInputMessage="1" showErrorMessage="1" prompt="Corresponde al número de la cuenta de acuerdo al Plan de Cuentas emitido por el CONAC (DOF 23/12/2015)." sqref="A7 A24 A47 A57 A67 A77"/>
    <dataValidation allowBlank="1" showInputMessage="1" showErrorMessage="1" prompt="Indicar la tasa de aplicación." sqref="H47 H57 H67 H77"/>
    <dataValidation allowBlank="1" showInputMessage="1" showErrorMessage="1" prompt="Indicar el método de depreciación." sqref="G47 G57 G67 G77"/>
    <dataValidation allowBlank="1" showInputMessage="1" showErrorMessage="1" prompt="Corresponde al nombre o descripción de la cuenta de acuerdo al Plan de Cuentas emitido por el CONAC." sqref="B7 B24 B47 B57 B67 B77"/>
    <dataValidation allowBlank="1" showInputMessage="1" showErrorMessage="1" prompt="Diferencia entre el saldo final y el inicial presentados." sqref="E7 E24 E47 E57 E67 E77"/>
    <dataValidation allowBlank="1" showInputMessage="1" showErrorMessage="1" prompt="Criterio para la aplicación de depreciación: anual, mensual, trimestral, etc." sqref="F7 F24 F77 F57 F67 F47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4" t="s">
        <v>143</v>
      </c>
      <c r="B2" s="455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BreakPreview" topLeftCell="A7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7"/>
      <c r="D1" s="247"/>
      <c r="E1" s="247"/>
      <c r="F1" s="5"/>
    </row>
    <row r="2" spans="1:6" ht="11.25" customHeight="1" x14ac:dyDescent="0.2">
      <c r="A2" s="3" t="s">
        <v>139</v>
      </c>
      <c r="B2" s="3"/>
      <c r="C2" s="247"/>
      <c r="D2" s="247"/>
      <c r="E2" s="247"/>
    </row>
    <row r="3" spans="1:6" ht="11.25" customHeight="1" x14ac:dyDescent="0.2">
      <c r="A3" s="3"/>
      <c r="B3" s="3"/>
      <c r="C3" s="247"/>
      <c r="D3" s="247"/>
      <c r="E3" s="247"/>
    </row>
    <row r="4" spans="1:6" ht="11.25" customHeight="1" x14ac:dyDescent="0.2"/>
    <row r="5" spans="1:6" ht="11.25" customHeight="1" x14ac:dyDescent="0.2">
      <c r="A5" s="309" t="s">
        <v>328</v>
      </c>
      <c r="B5" s="309"/>
      <c r="C5" s="306"/>
      <c r="D5" s="306"/>
      <c r="E5" s="306"/>
      <c r="F5" s="190" t="s">
        <v>325</v>
      </c>
    </row>
    <row r="6" spans="1:6" s="8" customFormat="1" x14ac:dyDescent="0.2">
      <c r="A6" s="17"/>
      <c r="B6" s="17"/>
      <c r="C6" s="306"/>
      <c r="D6" s="306"/>
      <c r="E6" s="306"/>
    </row>
    <row r="7" spans="1:6" ht="15" customHeight="1" x14ac:dyDescent="0.2">
      <c r="A7" s="228" t="s">
        <v>45</v>
      </c>
      <c r="B7" s="227" t="s">
        <v>46</v>
      </c>
      <c r="C7" s="291" t="s">
        <v>47</v>
      </c>
      <c r="D7" s="291" t="s">
        <v>48</v>
      </c>
      <c r="E7" s="291" t="s">
        <v>49</v>
      </c>
      <c r="F7" s="290" t="s">
        <v>308</v>
      </c>
    </row>
    <row r="8" spans="1:6" x14ac:dyDescent="0.2">
      <c r="A8" s="283">
        <v>125105911</v>
      </c>
      <c r="B8" s="283" t="s">
        <v>790</v>
      </c>
      <c r="C8" s="222">
        <v>278400</v>
      </c>
      <c r="D8" s="302">
        <v>278400</v>
      </c>
      <c r="E8" s="302">
        <v>0</v>
      </c>
      <c r="F8" s="301"/>
    </row>
    <row r="9" spans="1:6" x14ac:dyDescent="0.2">
      <c r="A9" s="283"/>
      <c r="B9" s="283"/>
      <c r="C9" s="222"/>
      <c r="D9" s="302"/>
      <c r="E9" s="302"/>
      <c r="F9" s="301"/>
    </row>
    <row r="10" spans="1:6" x14ac:dyDescent="0.2">
      <c r="A10" s="283"/>
      <c r="B10" s="283"/>
      <c r="C10" s="222"/>
      <c r="D10" s="302"/>
      <c r="E10" s="302"/>
      <c r="F10" s="301"/>
    </row>
    <row r="11" spans="1:6" x14ac:dyDescent="0.2">
      <c r="A11" s="283"/>
      <c r="B11" s="283"/>
      <c r="C11" s="222"/>
      <c r="D11" s="302"/>
      <c r="E11" s="302"/>
      <c r="F11" s="301"/>
    </row>
    <row r="12" spans="1:6" x14ac:dyDescent="0.2">
      <c r="A12" s="283"/>
      <c r="B12" s="283"/>
      <c r="C12" s="222"/>
      <c r="D12" s="302"/>
      <c r="E12" s="302"/>
      <c r="F12" s="301"/>
    </row>
    <row r="13" spans="1:6" x14ac:dyDescent="0.2">
      <c r="A13" s="62"/>
      <c r="B13" s="62" t="s">
        <v>327</v>
      </c>
      <c r="C13" s="244">
        <f>SUM(C8:C12)</f>
        <v>278400</v>
      </c>
      <c r="D13" s="244">
        <f>SUM(D8:D12)</f>
        <v>278400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08" t="s">
        <v>326</v>
      </c>
      <c r="B16" s="307"/>
      <c r="C16" s="306"/>
      <c r="D16" s="306"/>
      <c r="E16" s="306"/>
      <c r="F16" s="190" t="s">
        <v>325</v>
      </c>
    </row>
    <row r="17" spans="1:6" x14ac:dyDescent="0.2">
      <c r="A17" s="286"/>
      <c r="B17" s="286"/>
      <c r="C17" s="287"/>
      <c r="D17" s="287"/>
      <c r="E17" s="287"/>
    </row>
    <row r="18" spans="1:6" ht="15" customHeight="1" x14ac:dyDescent="0.2">
      <c r="A18" s="228" t="s">
        <v>45</v>
      </c>
      <c r="B18" s="227" t="s">
        <v>46</v>
      </c>
      <c r="C18" s="291" t="s">
        <v>47</v>
      </c>
      <c r="D18" s="291" t="s">
        <v>48</v>
      </c>
      <c r="E18" s="291" t="s">
        <v>49</v>
      </c>
      <c r="F18" s="290" t="s">
        <v>308</v>
      </c>
    </row>
    <row r="19" spans="1:6" ht="11.25" customHeight="1" x14ac:dyDescent="0.2">
      <c r="A19" s="223" t="s">
        <v>519</v>
      </c>
      <c r="B19" s="283" t="s">
        <v>519</v>
      </c>
      <c r="C19" s="222"/>
      <c r="D19" s="222"/>
      <c r="E19" s="222"/>
      <c r="F19" s="301"/>
    </row>
    <row r="20" spans="1:6" ht="11.25" customHeight="1" x14ac:dyDescent="0.2">
      <c r="A20" s="223"/>
      <c r="B20" s="283"/>
      <c r="C20" s="222"/>
      <c r="D20" s="222"/>
      <c r="E20" s="222"/>
      <c r="F20" s="301"/>
    </row>
    <row r="21" spans="1:6" x14ac:dyDescent="0.2">
      <c r="A21" s="223"/>
      <c r="B21" s="283"/>
      <c r="C21" s="222"/>
      <c r="D21" s="222"/>
      <c r="E21" s="222"/>
      <c r="F21" s="301"/>
    </row>
    <row r="22" spans="1:6" x14ac:dyDescent="0.2">
      <c r="A22" s="62"/>
      <c r="B22" s="62" t="s">
        <v>324</v>
      </c>
      <c r="C22" s="244">
        <f>SUM(C19:C21)</f>
        <v>0</v>
      </c>
      <c r="D22" s="244">
        <f>SUM(D19:D21)</f>
        <v>0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5" t="s">
        <v>323</v>
      </c>
      <c r="B25" s="304"/>
      <c r="C25" s="303"/>
      <c r="D25" s="303"/>
      <c r="E25" s="292"/>
      <c r="F25" s="268" t="s">
        <v>322</v>
      </c>
    </row>
    <row r="26" spans="1:6" x14ac:dyDescent="0.2">
      <c r="A26" s="279"/>
      <c r="B26" s="279"/>
      <c r="C26" s="229"/>
    </row>
    <row r="27" spans="1:6" ht="15" customHeight="1" x14ac:dyDescent="0.2">
      <c r="A27" s="228" t="s">
        <v>45</v>
      </c>
      <c r="B27" s="227" t="s">
        <v>46</v>
      </c>
      <c r="C27" s="291" t="s">
        <v>47</v>
      </c>
      <c r="D27" s="291" t="s">
        <v>48</v>
      </c>
      <c r="E27" s="291" t="s">
        <v>49</v>
      </c>
      <c r="F27" s="290" t="s">
        <v>308</v>
      </c>
    </row>
    <row r="28" spans="1:6" x14ac:dyDescent="0.2">
      <c r="A28" s="283">
        <v>127106311</v>
      </c>
      <c r="B28" s="283" t="s">
        <v>791</v>
      </c>
      <c r="C28" s="222">
        <v>825561.13</v>
      </c>
      <c r="D28" s="302">
        <v>825561.13</v>
      </c>
      <c r="E28" s="302">
        <v>0</v>
      </c>
      <c r="F28" s="301"/>
    </row>
    <row r="29" spans="1:6" x14ac:dyDescent="0.2">
      <c r="A29" s="283"/>
      <c r="B29" s="283"/>
      <c r="C29" s="222"/>
      <c r="D29" s="302"/>
      <c r="E29" s="302"/>
      <c r="F29" s="301"/>
    </row>
    <row r="30" spans="1:6" x14ac:dyDescent="0.2">
      <c r="A30" s="283"/>
      <c r="B30" s="283"/>
      <c r="C30" s="222"/>
      <c r="D30" s="302"/>
      <c r="E30" s="302"/>
      <c r="F30" s="301"/>
    </row>
    <row r="31" spans="1:6" x14ac:dyDescent="0.2">
      <c r="A31" s="283"/>
      <c r="B31" s="283"/>
      <c r="C31" s="222"/>
      <c r="D31" s="302"/>
      <c r="E31" s="302"/>
      <c r="F31" s="301"/>
    </row>
    <row r="32" spans="1:6" x14ac:dyDescent="0.2">
      <c r="A32" s="283"/>
      <c r="B32" s="283"/>
      <c r="C32" s="222"/>
      <c r="D32" s="302"/>
      <c r="E32" s="302"/>
      <c r="F32" s="301"/>
    </row>
    <row r="33" spans="1:6" x14ac:dyDescent="0.2">
      <c r="A33" s="283"/>
      <c r="B33" s="283"/>
      <c r="C33" s="222"/>
      <c r="D33" s="302"/>
      <c r="E33" s="302"/>
      <c r="F33" s="301"/>
    </row>
    <row r="34" spans="1:6" x14ac:dyDescent="0.2">
      <c r="A34" s="300"/>
      <c r="B34" s="300" t="s">
        <v>321</v>
      </c>
      <c r="C34" s="299">
        <f>SUM(C28:C33)</f>
        <v>825561.13</v>
      </c>
      <c r="D34" s="299">
        <f>SUM(D28:D33)</f>
        <v>825561.13</v>
      </c>
      <c r="E34" s="299">
        <f>SUM(E28:E33)</f>
        <v>0</v>
      </c>
      <c r="F34" s="299"/>
    </row>
    <row r="35" spans="1:6" x14ac:dyDescent="0.2">
      <c r="A35" s="298"/>
      <c r="B35" s="296"/>
      <c r="C35" s="297"/>
      <c r="D35" s="297"/>
      <c r="E35" s="297"/>
      <c r="F35" s="296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4" t="s">
        <v>143</v>
      </c>
      <c r="B2" s="455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519</v>
      </c>
      <c r="B6" s="18" t="s">
        <v>519</v>
      </c>
      <c r="J6" s="464"/>
      <c r="K6" s="464"/>
      <c r="L6" s="464"/>
      <c r="M6" s="464"/>
      <c r="N6" s="464"/>
      <c r="O6" s="464"/>
      <c r="P6" s="464"/>
      <c r="Q6" s="464"/>
    </row>
    <row r="7" spans="1:17" x14ac:dyDescent="0.2">
      <c r="A7" s="3" t="s">
        <v>52</v>
      </c>
    </row>
    <row r="8" spans="1:17" ht="52.5" customHeight="1" x14ac:dyDescent="0.2">
      <c r="A8" s="465" t="s">
        <v>53</v>
      </c>
      <c r="B8" s="465"/>
      <c r="C8" s="465"/>
      <c r="D8" s="465"/>
      <c r="E8" s="465"/>
      <c r="F8" s="465"/>
      <c r="G8" s="465"/>
      <c r="H8" s="465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view="pageBreakPreview" topLeftCell="A109" zoomScale="90" zoomScaleNormal="100" zoomScaleSheetLayoutView="90" workbookViewId="0">
      <selection activeCell="D132" sqref="D132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7"/>
      <c r="D1" s="241"/>
      <c r="E1" s="4"/>
      <c r="F1" s="5"/>
    </row>
    <row r="2" spans="1:6" s="89" customFormat="1" x14ac:dyDescent="0.2">
      <c r="A2" s="3" t="s">
        <v>139</v>
      </c>
      <c r="B2" s="3"/>
      <c r="C2" s="247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251</v>
      </c>
      <c r="B5" s="230"/>
      <c r="C5" s="7"/>
      <c r="D5" s="247"/>
      <c r="E5" s="190" t="s">
        <v>244</v>
      </c>
    </row>
    <row r="6" spans="1:6" s="89" customFormat="1" x14ac:dyDescent="0.2">
      <c r="A6" s="249"/>
      <c r="B6" s="249"/>
      <c r="C6" s="248"/>
      <c r="D6" s="3"/>
      <c r="E6" s="247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 t="s">
        <v>519</v>
      </c>
      <c r="B8" s="223" t="s">
        <v>519</v>
      </c>
      <c r="C8" s="222"/>
      <c r="D8" s="246"/>
      <c r="E8" s="222"/>
    </row>
    <row r="9" spans="1:6" x14ac:dyDescent="0.2">
      <c r="A9" s="245"/>
      <c r="B9" s="245" t="s">
        <v>250</v>
      </c>
      <c r="C9" s="232">
        <f>SUM(C8:C8)</f>
        <v>0</v>
      </c>
      <c r="D9" s="244"/>
      <c r="E9" s="232"/>
    </row>
    <row r="10" spans="1:6" x14ac:dyDescent="0.2">
      <c r="A10" s="243"/>
      <c r="B10" s="243"/>
      <c r="C10" s="242"/>
      <c r="D10" s="243"/>
      <c r="E10" s="242"/>
    </row>
    <row r="11" spans="1:6" x14ac:dyDescent="0.2">
      <c r="A11" s="243"/>
      <c r="B11" s="243"/>
      <c r="C11" s="242"/>
      <c r="D11" s="243"/>
      <c r="E11" s="242"/>
    </row>
    <row r="12" spans="1:6" ht="11.25" customHeight="1" x14ac:dyDescent="0.2">
      <c r="A12" s="217" t="s">
        <v>249</v>
      </c>
      <c r="B12" s="230"/>
      <c r="C12" s="229"/>
      <c r="D12" s="190" t="s">
        <v>244</v>
      </c>
    </row>
    <row r="13" spans="1:6" x14ac:dyDescent="0.2">
      <c r="A13" s="89"/>
      <c r="B13" s="89"/>
      <c r="C13" s="7"/>
      <c r="D13" s="241"/>
      <c r="E13" s="4"/>
      <c r="F13" s="89"/>
    </row>
    <row r="14" spans="1:6" ht="15" customHeight="1" x14ac:dyDescent="0.2">
      <c r="A14" s="228" t="s">
        <v>45</v>
      </c>
      <c r="B14" s="227" t="s">
        <v>46</v>
      </c>
      <c r="C14" s="225" t="s">
        <v>243</v>
      </c>
      <c r="D14" s="226" t="s">
        <v>242</v>
      </c>
      <c r="E14" s="240"/>
    </row>
    <row r="15" spans="1:6" ht="11.25" customHeight="1" x14ac:dyDescent="0.2">
      <c r="A15" s="238" t="s">
        <v>520</v>
      </c>
      <c r="B15" s="237" t="s">
        <v>521</v>
      </c>
      <c r="C15" s="236">
        <v>158538.79999999999</v>
      </c>
      <c r="D15" s="222"/>
      <c r="E15" s="10"/>
    </row>
    <row r="16" spans="1:6" ht="11.25" customHeight="1" x14ac:dyDescent="0.2">
      <c r="A16" s="238" t="s">
        <v>522</v>
      </c>
      <c r="B16" s="237" t="s">
        <v>523</v>
      </c>
      <c r="C16" s="236">
        <v>28670.48</v>
      </c>
      <c r="D16" s="222"/>
      <c r="E16" s="10"/>
    </row>
    <row r="17" spans="1:5" ht="11.25" customHeight="1" x14ac:dyDescent="0.2">
      <c r="A17" s="238" t="s">
        <v>524</v>
      </c>
      <c r="B17" s="237" t="s">
        <v>525</v>
      </c>
      <c r="C17" s="236">
        <v>9765.5</v>
      </c>
      <c r="D17" s="222"/>
      <c r="E17" s="10"/>
    </row>
    <row r="18" spans="1:5" ht="11.25" customHeight="1" x14ac:dyDescent="0.2">
      <c r="A18" s="238" t="s">
        <v>526</v>
      </c>
      <c r="B18" s="237" t="s">
        <v>527</v>
      </c>
      <c r="C18" s="236">
        <v>34449.32</v>
      </c>
      <c r="D18" s="222"/>
      <c r="E18" s="10"/>
    </row>
    <row r="19" spans="1:5" ht="11.25" customHeight="1" x14ac:dyDescent="0.2">
      <c r="A19" s="238" t="s">
        <v>528</v>
      </c>
      <c r="B19" s="237" t="s">
        <v>529</v>
      </c>
      <c r="C19" s="236">
        <v>18623.439999999999</v>
      </c>
      <c r="D19" s="222"/>
      <c r="E19" s="10"/>
    </row>
    <row r="20" spans="1:5" ht="11.25" customHeight="1" x14ac:dyDescent="0.2">
      <c r="A20" s="238" t="s">
        <v>530</v>
      </c>
      <c r="B20" s="237" t="s">
        <v>531</v>
      </c>
      <c r="C20" s="236">
        <v>7630.24</v>
      </c>
      <c r="D20" s="222"/>
      <c r="E20" s="10"/>
    </row>
    <row r="21" spans="1:5" ht="11.25" customHeight="1" x14ac:dyDescent="0.2">
      <c r="A21" s="238" t="s">
        <v>532</v>
      </c>
      <c r="B21" s="237" t="s">
        <v>533</v>
      </c>
      <c r="C21" s="236">
        <v>2015.35</v>
      </c>
      <c r="D21" s="222"/>
      <c r="E21" s="10"/>
    </row>
    <row r="22" spans="1:5" ht="11.25" customHeight="1" x14ac:dyDescent="0.2">
      <c r="A22" s="238" t="s">
        <v>534</v>
      </c>
      <c r="B22" s="237" t="s">
        <v>535</v>
      </c>
      <c r="C22" s="236">
        <v>2088.34</v>
      </c>
      <c r="D22" s="222"/>
      <c r="E22" s="10"/>
    </row>
    <row r="23" spans="1:5" ht="11.25" customHeight="1" x14ac:dyDescent="0.2">
      <c r="A23" s="238" t="s">
        <v>536</v>
      </c>
      <c r="B23" s="237" t="s">
        <v>537</v>
      </c>
      <c r="C23" s="236">
        <v>202.4</v>
      </c>
      <c r="D23" s="222"/>
      <c r="E23" s="10"/>
    </row>
    <row r="24" spans="1:5" ht="11.25" customHeight="1" x14ac:dyDescent="0.2">
      <c r="A24" s="238" t="s">
        <v>538</v>
      </c>
      <c r="B24" s="237" t="s">
        <v>539</v>
      </c>
      <c r="C24" s="236">
        <v>1065060.05</v>
      </c>
      <c r="D24" s="222"/>
      <c r="E24" s="10"/>
    </row>
    <row r="25" spans="1:5" ht="11.25" customHeight="1" x14ac:dyDescent="0.2">
      <c r="A25" s="238" t="s">
        <v>540</v>
      </c>
      <c r="B25" s="237" t="s">
        <v>541</v>
      </c>
      <c r="C25" s="236">
        <v>-198.57</v>
      </c>
      <c r="D25" s="222"/>
      <c r="E25" s="10"/>
    </row>
    <row r="26" spans="1:5" ht="11.25" customHeight="1" x14ac:dyDescent="0.2">
      <c r="A26" s="238" t="s">
        <v>542</v>
      </c>
      <c r="B26" s="237" t="s">
        <v>543</v>
      </c>
      <c r="C26" s="236">
        <v>350</v>
      </c>
      <c r="D26" s="222"/>
      <c r="E26" s="10"/>
    </row>
    <row r="27" spans="1:5" ht="11.25" customHeight="1" x14ac:dyDescent="0.2">
      <c r="A27" s="238" t="s">
        <v>544</v>
      </c>
      <c r="B27" s="237" t="s">
        <v>545</v>
      </c>
      <c r="C27" s="236">
        <v>2.75</v>
      </c>
      <c r="D27" s="222"/>
      <c r="E27" s="10"/>
    </row>
    <row r="28" spans="1:5" ht="11.25" customHeight="1" x14ac:dyDescent="0.2">
      <c r="A28" s="238" t="s">
        <v>546</v>
      </c>
      <c r="B28" s="237" t="s">
        <v>547</v>
      </c>
      <c r="C28" s="236">
        <v>61852.88</v>
      </c>
      <c r="D28" s="222"/>
      <c r="E28" s="10"/>
    </row>
    <row r="29" spans="1:5" ht="11.25" customHeight="1" x14ac:dyDescent="0.2">
      <c r="A29" s="238" t="s">
        <v>548</v>
      </c>
      <c r="B29" s="237" t="s">
        <v>549</v>
      </c>
      <c r="C29" s="236">
        <v>2102.48</v>
      </c>
      <c r="D29" s="222"/>
      <c r="E29" s="10"/>
    </row>
    <row r="30" spans="1:5" ht="11.25" customHeight="1" x14ac:dyDescent="0.2">
      <c r="A30" s="238" t="s">
        <v>550</v>
      </c>
      <c r="B30" s="237" t="s">
        <v>551</v>
      </c>
      <c r="C30" s="236">
        <v>4.3</v>
      </c>
      <c r="D30" s="222"/>
      <c r="E30" s="10"/>
    </row>
    <row r="31" spans="1:5" ht="11.25" customHeight="1" x14ac:dyDescent="0.2">
      <c r="A31" s="238" t="s">
        <v>552</v>
      </c>
      <c r="B31" s="237" t="s">
        <v>553</v>
      </c>
      <c r="C31" s="236">
        <v>224.25</v>
      </c>
      <c r="D31" s="222"/>
      <c r="E31" s="10"/>
    </row>
    <row r="32" spans="1:5" ht="11.25" customHeight="1" x14ac:dyDescent="0.2">
      <c r="A32" s="238" t="s">
        <v>554</v>
      </c>
      <c r="B32" s="237" t="s">
        <v>555</v>
      </c>
      <c r="C32" s="236">
        <v>10.52</v>
      </c>
      <c r="D32" s="222"/>
      <c r="E32" s="10"/>
    </row>
    <row r="33" spans="1:5" ht="11.25" customHeight="1" x14ac:dyDescent="0.2">
      <c r="A33" s="238" t="s">
        <v>556</v>
      </c>
      <c r="B33" s="237" t="s">
        <v>557</v>
      </c>
      <c r="C33" s="236">
        <v>223650.53</v>
      </c>
      <c r="D33" s="222"/>
      <c r="E33" s="10"/>
    </row>
    <row r="34" spans="1:5" ht="11.25" customHeight="1" x14ac:dyDescent="0.2">
      <c r="A34" s="238" t="s">
        <v>558</v>
      </c>
      <c r="B34" s="237" t="s">
        <v>559</v>
      </c>
      <c r="C34" s="236">
        <v>475288.79</v>
      </c>
      <c r="D34" s="222"/>
      <c r="E34" s="10"/>
    </row>
    <row r="35" spans="1:5" ht="11.25" customHeight="1" x14ac:dyDescent="0.2">
      <c r="A35" s="238" t="s">
        <v>560</v>
      </c>
      <c r="B35" s="237" t="s">
        <v>561</v>
      </c>
      <c r="C35" s="236">
        <v>346119.79</v>
      </c>
      <c r="D35" s="222"/>
      <c r="E35" s="10"/>
    </row>
    <row r="36" spans="1:5" ht="11.25" customHeight="1" x14ac:dyDescent="0.2">
      <c r="A36" s="238" t="s">
        <v>562</v>
      </c>
      <c r="B36" s="237" t="s">
        <v>563</v>
      </c>
      <c r="C36" s="236">
        <v>1.1299999999999999</v>
      </c>
      <c r="D36" s="222"/>
      <c r="E36" s="10"/>
    </row>
    <row r="37" spans="1:5" ht="11.25" customHeight="1" x14ac:dyDescent="0.2">
      <c r="A37" s="238" t="s">
        <v>564</v>
      </c>
      <c r="B37" s="237" t="s">
        <v>565</v>
      </c>
      <c r="C37" s="236">
        <v>175148.68</v>
      </c>
      <c r="D37" s="222"/>
      <c r="E37" s="10"/>
    </row>
    <row r="38" spans="1:5" ht="11.25" customHeight="1" x14ac:dyDescent="0.2">
      <c r="A38" s="238" t="s">
        <v>566</v>
      </c>
      <c r="B38" s="237" t="s">
        <v>567</v>
      </c>
      <c r="C38" s="236">
        <v>120651.26</v>
      </c>
      <c r="D38" s="222"/>
      <c r="E38" s="10"/>
    </row>
    <row r="39" spans="1:5" ht="11.25" customHeight="1" x14ac:dyDescent="0.2">
      <c r="A39" s="238" t="s">
        <v>568</v>
      </c>
      <c r="B39" s="237" t="s">
        <v>569</v>
      </c>
      <c r="C39" s="236">
        <v>268926.27</v>
      </c>
      <c r="D39" s="222"/>
      <c r="E39" s="10"/>
    </row>
    <row r="40" spans="1:5" ht="11.25" customHeight="1" x14ac:dyDescent="0.2">
      <c r="A40" s="238" t="s">
        <v>570</v>
      </c>
      <c r="B40" s="237" t="s">
        <v>571</v>
      </c>
      <c r="C40" s="236">
        <v>6602.16</v>
      </c>
      <c r="D40" s="222"/>
      <c r="E40" s="10"/>
    </row>
    <row r="41" spans="1:5" ht="11.25" customHeight="1" x14ac:dyDescent="0.2">
      <c r="A41" s="238" t="s">
        <v>572</v>
      </c>
      <c r="B41" s="237" t="s">
        <v>573</v>
      </c>
      <c r="C41" s="236">
        <v>-153386.04999999999</v>
      </c>
      <c r="D41" s="222"/>
      <c r="E41" s="10"/>
    </row>
    <row r="42" spans="1:5" ht="11.25" customHeight="1" x14ac:dyDescent="0.2">
      <c r="A42" s="238" t="s">
        <v>574</v>
      </c>
      <c r="B42" s="237" t="s">
        <v>575</v>
      </c>
      <c r="C42" s="236">
        <v>153651.32</v>
      </c>
      <c r="D42" s="222"/>
      <c r="E42" s="10"/>
    </row>
    <row r="43" spans="1:5" ht="11.25" customHeight="1" x14ac:dyDescent="0.2">
      <c r="A43" s="238" t="s">
        <v>576</v>
      </c>
      <c r="B43" s="237" t="s">
        <v>577</v>
      </c>
      <c r="C43" s="236">
        <v>975210.59</v>
      </c>
      <c r="D43" s="222"/>
      <c r="E43" s="10"/>
    </row>
    <row r="44" spans="1:5" ht="11.25" customHeight="1" x14ac:dyDescent="0.2">
      <c r="A44" s="238" t="s">
        <v>578</v>
      </c>
      <c r="B44" s="237" t="s">
        <v>579</v>
      </c>
      <c r="C44" s="236">
        <v>1245860.82</v>
      </c>
      <c r="D44" s="222"/>
      <c r="E44" s="10"/>
    </row>
    <row r="45" spans="1:5" ht="11.25" customHeight="1" x14ac:dyDescent="0.2">
      <c r="A45" s="238" t="s">
        <v>580</v>
      </c>
      <c r="B45" s="237" t="s">
        <v>581</v>
      </c>
      <c r="C45" s="236">
        <v>-97083.96</v>
      </c>
      <c r="D45" s="222"/>
      <c r="E45" s="10"/>
    </row>
    <row r="46" spans="1:5" ht="11.25" customHeight="1" x14ac:dyDescent="0.2">
      <c r="A46" s="238" t="s">
        <v>582</v>
      </c>
      <c r="B46" s="237" t="s">
        <v>583</v>
      </c>
      <c r="C46" s="236">
        <v>68775.17</v>
      </c>
      <c r="D46" s="222"/>
      <c r="E46" s="10"/>
    </row>
    <row r="47" spans="1:5" ht="11.25" customHeight="1" x14ac:dyDescent="0.2">
      <c r="A47" s="238" t="s">
        <v>584</v>
      </c>
      <c r="B47" s="237" t="s">
        <v>585</v>
      </c>
      <c r="C47" s="236">
        <v>-0.14000000000000001</v>
      </c>
      <c r="D47" s="222"/>
      <c r="E47" s="10"/>
    </row>
    <row r="48" spans="1:5" ht="11.25" customHeight="1" x14ac:dyDescent="0.2">
      <c r="A48" s="238" t="s">
        <v>586</v>
      </c>
      <c r="B48" s="237" t="s">
        <v>587</v>
      </c>
      <c r="C48" s="236">
        <v>1200004.02</v>
      </c>
      <c r="D48" s="222"/>
      <c r="E48" s="10"/>
    </row>
    <row r="49" spans="1:5" ht="11.25" customHeight="1" x14ac:dyDescent="0.2">
      <c r="A49" s="238" t="s">
        <v>588</v>
      </c>
      <c r="B49" s="237" t="s">
        <v>589</v>
      </c>
      <c r="C49" s="236">
        <v>63869.85</v>
      </c>
      <c r="D49" s="222"/>
      <c r="E49" s="10"/>
    </row>
    <row r="50" spans="1:5" ht="11.25" customHeight="1" x14ac:dyDescent="0.2">
      <c r="A50" s="238" t="s">
        <v>590</v>
      </c>
      <c r="B50" s="237" t="s">
        <v>591</v>
      </c>
      <c r="C50" s="236">
        <v>3872936.33</v>
      </c>
      <c r="D50" s="222"/>
      <c r="E50" s="10"/>
    </row>
    <row r="51" spans="1:5" ht="11.25" customHeight="1" x14ac:dyDescent="0.2">
      <c r="A51" s="238" t="s">
        <v>592</v>
      </c>
      <c r="B51" s="237" t="s">
        <v>593</v>
      </c>
      <c r="C51" s="236">
        <v>542057.35</v>
      </c>
      <c r="D51" s="222"/>
      <c r="E51" s="10"/>
    </row>
    <row r="52" spans="1:5" ht="11.25" customHeight="1" x14ac:dyDescent="0.2">
      <c r="A52" s="238" t="s">
        <v>594</v>
      </c>
      <c r="B52" s="237" t="s">
        <v>595</v>
      </c>
      <c r="C52" s="236">
        <v>449977.45</v>
      </c>
      <c r="D52" s="222"/>
      <c r="E52" s="10"/>
    </row>
    <row r="53" spans="1:5" ht="11.25" customHeight="1" x14ac:dyDescent="0.2">
      <c r="A53" s="238" t="s">
        <v>596</v>
      </c>
      <c r="B53" s="237" t="s">
        <v>597</v>
      </c>
      <c r="C53" s="236">
        <v>480985.56</v>
      </c>
      <c r="D53" s="222"/>
      <c r="E53" s="10"/>
    </row>
    <row r="54" spans="1:5" ht="11.25" customHeight="1" x14ac:dyDescent="0.2">
      <c r="A54" s="238" t="s">
        <v>598</v>
      </c>
      <c r="B54" s="237" t="s">
        <v>599</v>
      </c>
      <c r="C54" s="236">
        <v>5133081.54</v>
      </c>
      <c r="D54" s="222"/>
      <c r="E54" s="10"/>
    </row>
    <row r="55" spans="1:5" ht="11.25" customHeight="1" x14ac:dyDescent="0.2">
      <c r="A55" s="238" t="s">
        <v>600</v>
      </c>
      <c r="B55" s="237" t="s">
        <v>601</v>
      </c>
      <c r="C55" s="236">
        <v>297000</v>
      </c>
      <c r="D55" s="222"/>
      <c r="E55" s="10"/>
    </row>
    <row r="56" spans="1:5" ht="11.25" customHeight="1" x14ac:dyDescent="0.2">
      <c r="A56" s="238" t="s">
        <v>602</v>
      </c>
      <c r="B56" s="237" t="s">
        <v>603</v>
      </c>
      <c r="C56" s="236">
        <v>397820.84</v>
      </c>
      <c r="D56" s="222"/>
      <c r="E56" s="10"/>
    </row>
    <row r="57" spans="1:5" ht="11.25" customHeight="1" x14ac:dyDescent="0.2">
      <c r="A57" s="238" t="s">
        <v>604</v>
      </c>
      <c r="B57" s="237" t="s">
        <v>605</v>
      </c>
      <c r="C57" s="236">
        <v>214500.01</v>
      </c>
      <c r="D57" s="222"/>
      <c r="E57" s="10"/>
    </row>
    <row r="58" spans="1:5" ht="11.25" customHeight="1" x14ac:dyDescent="0.2">
      <c r="A58" s="238" t="s">
        <v>606</v>
      </c>
      <c r="B58" s="237" t="s">
        <v>607</v>
      </c>
      <c r="C58" s="236">
        <v>47251.49</v>
      </c>
      <c r="D58" s="222"/>
      <c r="E58" s="10"/>
    </row>
    <row r="59" spans="1:5" ht="11.25" customHeight="1" x14ac:dyDescent="0.2">
      <c r="A59" s="238" t="s">
        <v>608</v>
      </c>
      <c r="B59" s="237" t="s">
        <v>609</v>
      </c>
      <c r="C59" s="236">
        <v>11802.65</v>
      </c>
      <c r="D59" s="222"/>
      <c r="E59" s="10"/>
    </row>
    <row r="60" spans="1:5" ht="11.25" customHeight="1" x14ac:dyDescent="0.2">
      <c r="A60" s="238" t="s">
        <v>610</v>
      </c>
      <c r="B60" s="237" t="s">
        <v>611</v>
      </c>
      <c r="C60" s="236">
        <v>2980656.92</v>
      </c>
      <c r="D60" s="222"/>
      <c r="E60" s="10"/>
    </row>
    <row r="61" spans="1:5" ht="11.25" customHeight="1" x14ac:dyDescent="0.2">
      <c r="A61" s="238" t="s">
        <v>612</v>
      </c>
      <c r="B61" s="237" t="s">
        <v>613</v>
      </c>
      <c r="C61" s="236">
        <v>8.69</v>
      </c>
      <c r="D61" s="222"/>
      <c r="E61" s="10"/>
    </row>
    <row r="62" spans="1:5" ht="11.25" customHeight="1" x14ac:dyDescent="0.2">
      <c r="A62" s="238" t="s">
        <v>614</v>
      </c>
      <c r="B62" s="237" t="s">
        <v>615</v>
      </c>
      <c r="C62" s="236">
        <v>838737.21</v>
      </c>
      <c r="D62" s="222"/>
      <c r="E62" s="10"/>
    </row>
    <row r="63" spans="1:5" ht="11.25" customHeight="1" x14ac:dyDescent="0.2">
      <c r="A63" s="238" t="s">
        <v>616</v>
      </c>
      <c r="B63" s="237" t="s">
        <v>617</v>
      </c>
      <c r="C63" s="236">
        <v>-399633.1</v>
      </c>
      <c r="D63" s="222"/>
      <c r="E63" s="10"/>
    </row>
    <row r="64" spans="1:5" ht="11.25" customHeight="1" x14ac:dyDescent="0.2">
      <c r="A64" s="238" t="s">
        <v>618</v>
      </c>
      <c r="B64" s="237" t="s">
        <v>619</v>
      </c>
      <c r="C64" s="236">
        <v>70848.149999999994</v>
      </c>
      <c r="D64" s="222"/>
      <c r="E64" s="10"/>
    </row>
    <row r="65" spans="1:5" ht="11.25" customHeight="1" x14ac:dyDescent="0.2">
      <c r="A65" s="238" t="s">
        <v>620</v>
      </c>
      <c r="B65" s="237" t="s">
        <v>621</v>
      </c>
      <c r="C65" s="236">
        <v>1409.08</v>
      </c>
      <c r="D65" s="222"/>
      <c r="E65" s="10"/>
    </row>
    <row r="66" spans="1:5" ht="11.25" customHeight="1" x14ac:dyDescent="0.2">
      <c r="A66" s="238" t="s">
        <v>622</v>
      </c>
      <c r="B66" s="237" t="s">
        <v>623</v>
      </c>
      <c r="C66" s="236">
        <v>6225.12</v>
      </c>
      <c r="D66" s="222"/>
      <c r="E66" s="10"/>
    </row>
    <row r="67" spans="1:5" ht="11.25" customHeight="1" x14ac:dyDescent="0.2">
      <c r="A67" s="238" t="s">
        <v>624</v>
      </c>
      <c r="B67" s="237" t="s">
        <v>625</v>
      </c>
      <c r="C67" s="236">
        <v>76531.94</v>
      </c>
      <c r="D67" s="222"/>
      <c r="E67" s="10"/>
    </row>
    <row r="68" spans="1:5" ht="11.25" customHeight="1" x14ac:dyDescent="0.2">
      <c r="A68" s="238" t="s">
        <v>626</v>
      </c>
      <c r="B68" s="237" t="s">
        <v>627</v>
      </c>
      <c r="C68" s="236">
        <v>-231950.31</v>
      </c>
      <c r="D68" s="222"/>
      <c r="E68" s="10"/>
    </row>
    <row r="69" spans="1:5" ht="11.25" customHeight="1" x14ac:dyDescent="0.2">
      <c r="A69" s="238" t="s">
        <v>628</v>
      </c>
      <c r="B69" s="237" t="s">
        <v>629</v>
      </c>
      <c r="C69" s="236">
        <v>120757.1</v>
      </c>
      <c r="D69" s="222"/>
      <c r="E69" s="10"/>
    </row>
    <row r="70" spans="1:5" ht="11.25" customHeight="1" x14ac:dyDescent="0.2">
      <c r="A70" s="238" t="s">
        <v>630</v>
      </c>
      <c r="B70" s="237" t="s">
        <v>631</v>
      </c>
      <c r="C70" s="236">
        <v>-1808050.67</v>
      </c>
      <c r="D70" s="222"/>
      <c r="E70" s="10"/>
    </row>
    <row r="71" spans="1:5" ht="11.25" customHeight="1" x14ac:dyDescent="0.2">
      <c r="A71" s="238" t="s">
        <v>632</v>
      </c>
      <c r="B71" s="237" t="s">
        <v>633</v>
      </c>
      <c r="C71" s="236">
        <v>26813665.91</v>
      </c>
      <c r="D71" s="222"/>
      <c r="E71" s="10"/>
    </row>
    <row r="72" spans="1:5" ht="11.25" customHeight="1" x14ac:dyDescent="0.2">
      <c r="A72" s="238" t="s">
        <v>634</v>
      </c>
      <c r="B72" s="237" t="s">
        <v>635</v>
      </c>
      <c r="C72" s="236">
        <v>3069110.51</v>
      </c>
      <c r="D72" s="222"/>
      <c r="E72" s="10"/>
    </row>
    <row r="73" spans="1:5" ht="11.25" customHeight="1" x14ac:dyDescent="0.2">
      <c r="A73" s="238" t="s">
        <v>636</v>
      </c>
      <c r="B73" s="237" t="s">
        <v>637</v>
      </c>
      <c r="C73" s="236">
        <v>29773.23</v>
      </c>
      <c r="D73" s="222"/>
      <c r="E73" s="10"/>
    </row>
    <row r="74" spans="1:5" ht="11.25" customHeight="1" x14ac:dyDescent="0.2">
      <c r="A74" s="238" t="s">
        <v>638</v>
      </c>
      <c r="B74" s="237" t="s">
        <v>639</v>
      </c>
      <c r="C74" s="236">
        <v>113866.38</v>
      </c>
      <c r="D74" s="222"/>
      <c r="E74" s="10"/>
    </row>
    <row r="75" spans="1:5" ht="11.25" customHeight="1" x14ac:dyDescent="0.2">
      <c r="A75" s="238" t="s">
        <v>640</v>
      </c>
      <c r="B75" s="237" t="s">
        <v>641</v>
      </c>
      <c r="C75" s="236">
        <v>29773.23</v>
      </c>
      <c r="D75" s="222"/>
      <c r="E75" s="10"/>
    </row>
    <row r="76" spans="1:5" ht="11.25" customHeight="1" x14ac:dyDescent="0.2">
      <c r="A76" s="238" t="s">
        <v>642</v>
      </c>
      <c r="B76" s="237" t="s">
        <v>643</v>
      </c>
      <c r="C76" s="236">
        <v>48787.75</v>
      </c>
      <c r="D76" s="222"/>
      <c r="E76" s="10"/>
    </row>
    <row r="77" spans="1:5" ht="11.25" customHeight="1" x14ac:dyDescent="0.2">
      <c r="A77" s="238" t="s">
        <v>644</v>
      </c>
      <c r="B77" s="237" t="s">
        <v>645</v>
      </c>
      <c r="C77" s="236">
        <v>29773.23</v>
      </c>
      <c r="D77" s="222"/>
      <c r="E77" s="10"/>
    </row>
    <row r="78" spans="1:5" ht="11.25" customHeight="1" x14ac:dyDescent="0.2">
      <c r="A78" s="238" t="s">
        <v>646</v>
      </c>
      <c r="B78" s="237" t="s">
        <v>647</v>
      </c>
      <c r="C78" s="236">
        <v>68311.240000000005</v>
      </c>
      <c r="D78" s="222"/>
      <c r="E78" s="10"/>
    </row>
    <row r="79" spans="1:5" ht="11.25" customHeight="1" x14ac:dyDescent="0.2">
      <c r="A79" s="238" t="s">
        <v>648</v>
      </c>
      <c r="B79" s="237" t="s">
        <v>649</v>
      </c>
      <c r="C79" s="236">
        <v>54298.68</v>
      </c>
      <c r="D79" s="222"/>
      <c r="E79" s="10"/>
    </row>
    <row r="80" spans="1:5" ht="11.25" customHeight="1" x14ac:dyDescent="0.2">
      <c r="A80" s="238" t="s">
        <v>650</v>
      </c>
      <c r="B80" s="237" t="s">
        <v>651</v>
      </c>
      <c r="C80" s="236">
        <v>127256.66</v>
      </c>
      <c r="D80" s="222"/>
      <c r="E80" s="10"/>
    </row>
    <row r="81" spans="1:5" ht="11.25" customHeight="1" x14ac:dyDescent="0.2">
      <c r="A81" s="238" t="s">
        <v>652</v>
      </c>
      <c r="B81" s="237" t="s">
        <v>653</v>
      </c>
      <c r="C81" s="236">
        <v>78826.899999999994</v>
      </c>
      <c r="D81" s="222"/>
      <c r="E81" s="10"/>
    </row>
    <row r="82" spans="1:5" ht="11.25" customHeight="1" x14ac:dyDescent="0.2">
      <c r="A82" s="238" t="s">
        <v>654</v>
      </c>
      <c r="B82" s="237" t="s">
        <v>655</v>
      </c>
      <c r="C82" s="236">
        <v>68311.240000000005</v>
      </c>
      <c r="D82" s="222"/>
      <c r="E82" s="10"/>
    </row>
    <row r="83" spans="1:5" ht="11.25" customHeight="1" x14ac:dyDescent="0.2">
      <c r="A83" s="238" t="s">
        <v>656</v>
      </c>
      <c r="B83" s="237" t="s">
        <v>657</v>
      </c>
      <c r="C83" s="236">
        <v>92840.57</v>
      </c>
      <c r="D83" s="222"/>
      <c r="E83" s="10"/>
    </row>
    <row r="84" spans="1:5" ht="11.25" customHeight="1" x14ac:dyDescent="0.2">
      <c r="A84" s="238" t="s">
        <v>658</v>
      </c>
      <c r="B84" s="237" t="s">
        <v>659</v>
      </c>
      <c r="C84" s="236">
        <v>54298.68</v>
      </c>
      <c r="D84" s="222"/>
      <c r="E84" s="10"/>
    </row>
    <row r="85" spans="1:5" ht="11.25" customHeight="1" x14ac:dyDescent="0.2">
      <c r="A85" s="238" t="s">
        <v>660</v>
      </c>
      <c r="B85" s="237" t="s">
        <v>661</v>
      </c>
      <c r="C85" s="236">
        <v>33275.97</v>
      </c>
      <c r="D85" s="222"/>
      <c r="E85" s="10"/>
    </row>
    <row r="86" spans="1:5" ht="11.25" customHeight="1" x14ac:dyDescent="0.2">
      <c r="A86" s="238" t="s">
        <v>662</v>
      </c>
      <c r="B86" s="237" t="s">
        <v>663</v>
      </c>
      <c r="C86" s="236">
        <v>43784.17</v>
      </c>
      <c r="D86" s="222"/>
      <c r="E86" s="10"/>
    </row>
    <row r="87" spans="1:5" ht="11.25" customHeight="1" x14ac:dyDescent="0.2">
      <c r="A87" s="238" t="s">
        <v>664</v>
      </c>
      <c r="B87" s="237" t="s">
        <v>665</v>
      </c>
      <c r="C87" s="236">
        <v>82330.320000000007</v>
      </c>
      <c r="D87" s="222"/>
      <c r="E87" s="10"/>
    </row>
    <row r="88" spans="1:5" ht="11.25" customHeight="1" x14ac:dyDescent="0.2">
      <c r="A88" s="238" t="s">
        <v>666</v>
      </c>
      <c r="B88" s="237" t="s">
        <v>667</v>
      </c>
      <c r="C88" s="236">
        <v>74969.16</v>
      </c>
      <c r="D88" s="222"/>
      <c r="E88" s="10"/>
    </row>
    <row r="89" spans="1:5" ht="11.25" customHeight="1" x14ac:dyDescent="0.2">
      <c r="A89" s="238" t="s">
        <v>668</v>
      </c>
      <c r="B89" s="237" t="s">
        <v>669</v>
      </c>
      <c r="C89" s="236">
        <v>985248.96</v>
      </c>
      <c r="D89" s="222"/>
      <c r="E89" s="10"/>
    </row>
    <row r="90" spans="1:5" ht="11.25" customHeight="1" x14ac:dyDescent="0.2">
      <c r="A90" s="238" t="s">
        <v>670</v>
      </c>
      <c r="B90" s="237" t="s">
        <v>671</v>
      </c>
      <c r="C90" s="236">
        <v>220970.8</v>
      </c>
      <c r="D90" s="222"/>
      <c r="E90" s="10"/>
    </row>
    <row r="91" spans="1:5" ht="11.25" customHeight="1" x14ac:dyDescent="0.2">
      <c r="A91" s="238" t="s">
        <v>672</v>
      </c>
      <c r="B91" s="237" t="s">
        <v>673</v>
      </c>
      <c r="C91" s="236">
        <v>439753.83</v>
      </c>
      <c r="D91" s="222"/>
      <c r="E91" s="10"/>
    </row>
    <row r="92" spans="1:5" ht="11.25" customHeight="1" x14ac:dyDescent="0.2">
      <c r="A92" s="238" t="s">
        <v>674</v>
      </c>
      <c r="B92" s="237" t="s">
        <v>675</v>
      </c>
      <c r="C92" s="236">
        <v>220970.8</v>
      </c>
      <c r="D92" s="222"/>
      <c r="E92" s="10"/>
    </row>
    <row r="93" spans="1:5" ht="11.25" customHeight="1" x14ac:dyDescent="0.2">
      <c r="A93" s="238" t="s">
        <v>676</v>
      </c>
      <c r="B93" s="237" t="s">
        <v>677</v>
      </c>
      <c r="C93" s="236">
        <v>-0.01</v>
      </c>
      <c r="D93" s="222"/>
      <c r="E93" s="10"/>
    </row>
    <row r="94" spans="1:5" ht="11.25" customHeight="1" x14ac:dyDescent="0.2">
      <c r="A94" s="238" t="s">
        <v>678</v>
      </c>
      <c r="B94" s="237" t="s">
        <v>679</v>
      </c>
      <c r="C94" s="236">
        <v>-25566.26</v>
      </c>
      <c r="D94" s="222"/>
      <c r="E94" s="10"/>
    </row>
    <row r="95" spans="1:5" ht="11.25" customHeight="1" x14ac:dyDescent="0.2">
      <c r="A95" s="238" t="s">
        <v>680</v>
      </c>
      <c r="B95" s="237" t="s">
        <v>681</v>
      </c>
      <c r="C95" s="236">
        <v>-0.01</v>
      </c>
      <c r="D95" s="222"/>
      <c r="E95" s="10"/>
    </row>
    <row r="96" spans="1:5" ht="11.25" customHeight="1" x14ac:dyDescent="0.2">
      <c r="A96" s="238" t="s">
        <v>682</v>
      </c>
      <c r="B96" s="237" t="s">
        <v>683</v>
      </c>
      <c r="C96" s="236">
        <v>0.01</v>
      </c>
      <c r="D96" s="222"/>
      <c r="E96" s="10"/>
    </row>
    <row r="97" spans="1:6" ht="11.25" customHeight="1" x14ac:dyDescent="0.2">
      <c r="A97" s="238" t="s">
        <v>684</v>
      </c>
      <c r="B97" s="237" t="s">
        <v>685</v>
      </c>
      <c r="C97" s="236">
        <v>0.51</v>
      </c>
      <c r="D97" s="222"/>
      <c r="E97" s="10"/>
    </row>
    <row r="98" spans="1:6" ht="11.25" customHeight="1" x14ac:dyDescent="0.2">
      <c r="A98" s="238" t="s">
        <v>686</v>
      </c>
      <c r="B98" s="237" t="s">
        <v>687</v>
      </c>
      <c r="C98" s="236">
        <v>7.01</v>
      </c>
      <c r="D98" s="222"/>
      <c r="E98" s="10"/>
    </row>
    <row r="99" spans="1:6" ht="11.25" customHeight="1" x14ac:dyDescent="0.2">
      <c r="A99" s="238" t="s">
        <v>688</v>
      </c>
      <c r="B99" s="237" t="s">
        <v>689</v>
      </c>
      <c r="C99" s="236">
        <v>7.37</v>
      </c>
      <c r="D99" s="222"/>
      <c r="E99" s="10"/>
    </row>
    <row r="100" spans="1:6" ht="11.25" customHeight="1" x14ac:dyDescent="0.2">
      <c r="A100" s="238" t="s">
        <v>690</v>
      </c>
      <c r="B100" s="237" t="s">
        <v>691</v>
      </c>
      <c r="C100" s="236">
        <v>1051744.6000000001</v>
      </c>
      <c r="D100" s="222"/>
      <c r="E100" s="10"/>
    </row>
    <row r="101" spans="1:6" ht="11.25" customHeight="1" x14ac:dyDescent="0.2">
      <c r="A101" s="238" t="s">
        <v>692</v>
      </c>
      <c r="B101" s="237" t="s">
        <v>693</v>
      </c>
      <c r="C101" s="236">
        <v>1280842.92</v>
      </c>
      <c r="D101" s="222"/>
      <c r="E101" s="10"/>
    </row>
    <row r="102" spans="1:6" ht="11.25" customHeight="1" x14ac:dyDescent="0.2">
      <c r="A102" s="238" t="s">
        <v>694</v>
      </c>
      <c r="B102" s="237" t="s">
        <v>695</v>
      </c>
      <c r="C102" s="236">
        <v>4.79</v>
      </c>
      <c r="D102" s="222"/>
      <c r="E102" s="10"/>
    </row>
    <row r="103" spans="1:6" ht="11.25" customHeight="1" x14ac:dyDescent="0.2">
      <c r="A103" s="238" t="s">
        <v>696</v>
      </c>
      <c r="B103" s="237" t="s">
        <v>697</v>
      </c>
      <c r="C103" s="236">
        <v>319.26</v>
      </c>
      <c r="D103" s="222"/>
      <c r="E103" s="10"/>
    </row>
    <row r="104" spans="1:6" ht="11.25" customHeight="1" x14ac:dyDescent="0.2">
      <c r="A104" s="238" t="s">
        <v>698</v>
      </c>
      <c r="B104" s="237" t="s">
        <v>699</v>
      </c>
      <c r="C104" s="236">
        <v>274745.95</v>
      </c>
      <c r="D104" s="222"/>
      <c r="E104" s="10"/>
    </row>
    <row r="105" spans="1:6" ht="11.25" customHeight="1" x14ac:dyDescent="0.2">
      <c r="A105" s="238" t="s">
        <v>700</v>
      </c>
      <c r="B105" s="237" t="s">
        <v>701</v>
      </c>
      <c r="C105" s="236">
        <v>200005.99</v>
      </c>
      <c r="D105" s="222"/>
      <c r="E105" s="10"/>
    </row>
    <row r="106" spans="1:6" ht="11.25" customHeight="1" x14ac:dyDescent="0.2">
      <c r="A106" s="238" t="s">
        <v>702</v>
      </c>
      <c r="B106" s="237" t="s">
        <v>703</v>
      </c>
      <c r="C106" s="236">
        <v>1402827.51</v>
      </c>
      <c r="D106" s="222"/>
      <c r="E106" s="10"/>
    </row>
    <row r="107" spans="1:6" ht="11.25" customHeight="1" x14ac:dyDescent="0.2">
      <c r="A107" s="238" t="s">
        <v>704</v>
      </c>
      <c r="B107" s="237" t="s">
        <v>705</v>
      </c>
      <c r="C107" s="236">
        <v>199994.19</v>
      </c>
      <c r="D107" s="222"/>
      <c r="E107" s="10"/>
    </row>
    <row r="108" spans="1:6" ht="11.25" customHeight="1" x14ac:dyDescent="0.2">
      <c r="A108" s="238" t="s">
        <v>706</v>
      </c>
      <c r="B108" s="237" t="s">
        <v>707</v>
      </c>
      <c r="C108" s="236">
        <v>640000</v>
      </c>
      <c r="D108" s="222"/>
      <c r="E108" s="10"/>
    </row>
    <row r="109" spans="1:6" ht="11.25" customHeight="1" x14ac:dyDescent="0.2">
      <c r="A109" s="238" t="s">
        <v>708</v>
      </c>
      <c r="B109" s="237" t="s">
        <v>709</v>
      </c>
      <c r="C109" s="236">
        <v>8688.11</v>
      </c>
      <c r="D109" s="222"/>
      <c r="E109" s="10"/>
    </row>
    <row r="110" spans="1:6" ht="11.25" customHeight="1" x14ac:dyDescent="0.2">
      <c r="A110" s="238"/>
      <c r="B110" s="237"/>
      <c r="C110" s="236"/>
      <c r="D110" s="222"/>
      <c r="E110" s="10"/>
    </row>
    <row r="111" spans="1:6" x14ac:dyDescent="0.2">
      <c r="A111" s="235"/>
      <c r="B111" s="235" t="s">
        <v>248</v>
      </c>
      <c r="C111" s="234">
        <f>SUM(C15:C110)</f>
        <v>57381456.269999973</v>
      </c>
      <c r="D111" s="239"/>
      <c r="E111" s="11"/>
    </row>
    <row r="112" spans="1:6" x14ac:dyDescent="0.2">
      <c r="A112" s="60"/>
      <c r="B112" s="60"/>
      <c r="C112" s="231"/>
      <c r="D112" s="60"/>
      <c r="E112" s="231"/>
      <c r="F112" s="89"/>
    </row>
    <row r="113" spans="1:6" x14ac:dyDescent="0.2">
      <c r="A113" s="60"/>
      <c r="B113" s="60"/>
      <c r="C113" s="231"/>
      <c r="D113" s="60"/>
      <c r="E113" s="231"/>
      <c r="F113" s="89"/>
    </row>
    <row r="114" spans="1:6" ht="11.25" customHeight="1" x14ac:dyDescent="0.2">
      <c r="A114" s="217" t="s">
        <v>247</v>
      </c>
      <c r="B114" s="230"/>
      <c r="C114" s="229"/>
      <c r="D114" s="89"/>
      <c r="E114" s="190" t="s">
        <v>244</v>
      </c>
    </row>
    <row r="115" spans="1:6" x14ac:dyDescent="0.2">
      <c r="A115" s="89"/>
      <c r="B115" s="89"/>
      <c r="C115" s="7"/>
      <c r="D115" s="89"/>
      <c r="E115" s="7"/>
      <c r="F115" s="89"/>
    </row>
    <row r="116" spans="1:6" ht="15" customHeight="1" x14ac:dyDescent="0.2">
      <c r="A116" s="228" t="s">
        <v>45</v>
      </c>
      <c r="B116" s="227" t="s">
        <v>46</v>
      </c>
      <c r="C116" s="225" t="s">
        <v>243</v>
      </c>
      <c r="D116" s="226" t="s">
        <v>242</v>
      </c>
      <c r="E116" s="225" t="s">
        <v>241</v>
      </c>
      <c r="F116" s="224"/>
    </row>
    <row r="117" spans="1:6" x14ac:dyDescent="0.2">
      <c r="A117" s="238" t="s">
        <v>519</v>
      </c>
      <c r="B117" s="237" t="s">
        <v>519</v>
      </c>
      <c r="C117" s="236"/>
      <c r="D117" s="236"/>
      <c r="E117" s="222"/>
      <c r="F117" s="10"/>
    </row>
    <row r="118" spans="1:6" x14ac:dyDescent="0.2">
      <c r="A118" s="235"/>
      <c r="B118" s="235" t="s">
        <v>246</v>
      </c>
      <c r="C118" s="234">
        <f>SUM(C117:C117)</f>
        <v>0</v>
      </c>
      <c r="D118" s="233"/>
      <c r="E118" s="232"/>
      <c r="F118" s="11"/>
    </row>
    <row r="119" spans="1:6" x14ac:dyDescent="0.2">
      <c r="A119" s="60"/>
      <c r="B119" s="60"/>
      <c r="C119" s="231"/>
      <c r="D119" s="60"/>
      <c r="E119" s="231"/>
      <c r="F119" s="89"/>
    </row>
    <row r="120" spans="1:6" x14ac:dyDescent="0.2">
      <c r="A120" s="60"/>
      <c r="B120" s="60"/>
      <c r="C120" s="231"/>
      <c r="D120" s="60"/>
      <c r="E120" s="231"/>
      <c r="F120" s="89"/>
    </row>
    <row r="121" spans="1:6" ht="11.25" customHeight="1" x14ac:dyDescent="0.2">
      <c r="A121" s="217" t="s">
        <v>245</v>
      </c>
      <c r="B121" s="230"/>
      <c r="C121" s="229"/>
      <c r="D121" s="89"/>
      <c r="E121" s="190" t="s">
        <v>244</v>
      </c>
    </row>
    <row r="122" spans="1:6" x14ac:dyDescent="0.2">
      <c r="A122" s="89"/>
      <c r="B122" s="89"/>
      <c r="C122" s="7"/>
      <c r="D122" s="89"/>
      <c r="E122" s="7"/>
      <c r="F122" s="89"/>
    </row>
    <row r="123" spans="1:6" ht="15" customHeight="1" x14ac:dyDescent="0.2">
      <c r="A123" s="228" t="s">
        <v>45</v>
      </c>
      <c r="B123" s="227" t="s">
        <v>46</v>
      </c>
      <c r="C123" s="225" t="s">
        <v>243</v>
      </c>
      <c r="D123" s="226" t="s">
        <v>242</v>
      </c>
      <c r="E123" s="225" t="s">
        <v>241</v>
      </c>
      <c r="F123" s="224"/>
    </row>
    <row r="124" spans="1:6" x14ac:dyDescent="0.2">
      <c r="A124" s="223" t="s">
        <v>519</v>
      </c>
      <c r="B124" s="223" t="s">
        <v>519</v>
      </c>
      <c r="C124" s="222"/>
      <c r="D124" s="222"/>
      <c r="E124" s="222"/>
      <c r="F124" s="10"/>
    </row>
    <row r="125" spans="1:6" x14ac:dyDescent="0.2">
      <c r="A125" s="221"/>
      <c r="B125" s="221" t="s">
        <v>240</v>
      </c>
      <c r="C125" s="220">
        <f>SUM(C124:C124)</f>
        <v>0</v>
      </c>
      <c r="D125" s="219"/>
      <c r="E125" s="218"/>
      <c r="F125" s="11"/>
    </row>
  </sheetData>
  <dataValidations count="5">
    <dataValidation allowBlank="1" showInputMessage="1" showErrorMessage="1" prompt="Saldo final de la Información Financiera Trimestral que se presenta (trimestral: 1er, 2do, 3ro. o 4to.)." sqref="C7 C14 C116 C123"/>
    <dataValidation allowBlank="1" showInputMessage="1" showErrorMessage="1" prompt="Corresponde al número de la cuenta de acuerdo al Plan de Cuentas emitido por el CONAC (DOF 23/12/2015)." sqref="A7 A14 A116 A123"/>
    <dataValidation allowBlank="1" showInputMessage="1" showErrorMessage="1" prompt="Corresponde al nombre o descripción de la cuenta de acuerdo al Plan de Cuentas emitido por el CONAC." sqref="B7 B14 B116 B123"/>
    <dataValidation allowBlank="1" showInputMessage="1" showErrorMessage="1" prompt="Especificar el tipo de instrumento de inversión: Bondes, Petrobonos, Cetes, Mesa de dinero, etc." sqref="D7 D14 D116 D123"/>
    <dataValidation allowBlank="1" showInputMessage="1" showErrorMessage="1" prompt="En los casos en que la inversión se localice en dos o mas tipos de instrumentos, se detallará cada una de ellas y el importe invertido." sqref="E7 E116 E123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4"/>
      <c r="K6" s="464"/>
      <c r="L6" s="464"/>
      <c r="M6" s="464"/>
      <c r="N6" s="464"/>
      <c r="O6" s="464"/>
      <c r="P6" s="464"/>
      <c r="Q6" s="464"/>
    </row>
    <row r="7" spans="1:17" x14ac:dyDescent="0.2">
      <c r="A7" s="3" t="s">
        <v>52</v>
      </c>
    </row>
    <row r="8" spans="1:17" ht="52.5" customHeight="1" x14ac:dyDescent="0.2">
      <c r="A8" s="465" t="s">
        <v>53</v>
      </c>
      <c r="B8" s="465"/>
      <c r="C8" s="465"/>
      <c r="D8" s="465"/>
      <c r="E8" s="465"/>
      <c r="F8" s="465"/>
      <c r="G8" s="465"/>
      <c r="H8" s="465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6" customFormat="1" ht="11.25" customHeight="1" x14ac:dyDescent="0.25">
      <c r="A5" s="309" t="s">
        <v>333</v>
      </c>
      <c r="B5" s="319"/>
      <c r="C5" s="318"/>
      <c r="D5" s="317" t="s">
        <v>330</v>
      </c>
    </row>
    <row r="6" spans="1:4" x14ac:dyDescent="0.2">
      <c r="A6" s="315"/>
      <c r="B6" s="315"/>
      <c r="C6" s="316"/>
      <c r="D6" s="315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4" t="s">
        <v>262</v>
      </c>
    </row>
    <row r="8" spans="1:4" x14ac:dyDescent="0.2">
      <c r="A8" s="285" t="s">
        <v>519</v>
      </c>
      <c r="B8" s="285" t="s">
        <v>519</v>
      </c>
      <c r="C8" s="231"/>
      <c r="D8" s="313"/>
    </row>
    <row r="9" spans="1:4" x14ac:dyDescent="0.2">
      <c r="A9" s="285"/>
      <c r="B9" s="285"/>
      <c r="C9" s="312"/>
      <c r="D9" s="313"/>
    </row>
    <row r="10" spans="1:4" x14ac:dyDescent="0.2">
      <c r="A10" s="285"/>
      <c r="B10" s="285"/>
      <c r="C10" s="312"/>
      <c r="D10" s="311"/>
    </row>
    <row r="11" spans="1:4" x14ac:dyDescent="0.2">
      <c r="A11" s="251"/>
      <c r="B11" s="251" t="s">
        <v>332</v>
      </c>
      <c r="C11" s="233">
        <f>SUM(C8:C10)</f>
        <v>0</v>
      </c>
      <c r="D11" s="310"/>
    </row>
    <row r="14" spans="1:4" ht="11.25" customHeight="1" x14ac:dyDescent="0.2">
      <c r="A14" s="309" t="s">
        <v>331</v>
      </c>
      <c r="B14" s="319"/>
      <c r="C14" s="318"/>
      <c r="D14" s="317" t="s">
        <v>330</v>
      </c>
    </row>
    <row r="15" spans="1:4" x14ac:dyDescent="0.2">
      <c r="A15" s="315"/>
      <c r="B15" s="315"/>
      <c r="C15" s="316"/>
      <c r="D15" s="315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4" t="s">
        <v>262</v>
      </c>
    </row>
    <row r="17" spans="1:4" x14ac:dyDescent="0.2">
      <c r="A17" s="285" t="s">
        <v>519</v>
      </c>
      <c r="B17" s="285" t="s">
        <v>519</v>
      </c>
      <c r="C17" s="231"/>
      <c r="D17" s="313"/>
    </row>
    <row r="18" spans="1:4" x14ac:dyDescent="0.2">
      <c r="A18" s="285"/>
      <c r="B18" s="285"/>
      <c r="C18" s="312"/>
      <c r="D18" s="313"/>
    </row>
    <row r="19" spans="1:4" x14ac:dyDescent="0.2">
      <c r="A19" s="285"/>
      <c r="B19" s="285"/>
      <c r="C19" s="312"/>
      <c r="D19" s="311"/>
    </row>
    <row r="20" spans="1:4" x14ac:dyDescent="0.2">
      <c r="A20" s="251"/>
      <c r="B20" s="251" t="s">
        <v>329</v>
      </c>
      <c r="C20" s="233">
        <f>SUM(C17:C19)</f>
        <v>0</v>
      </c>
      <c r="D20" s="310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4" t="s">
        <v>143</v>
      </c>
      <c r="B2" s="455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Normal="100" zoomScaleSheetLayoutView="100" workbookViewId="0">
      <selection activeCell="B55" sqref="B5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4" width="11.42578125" style="7" bestFit="1" customWidth="1"/>
    <col min="5" max="6" width="8.85546875" style="7" bestFit="1" customWidth="1"/>
    <col min="7" max="7" width="8.5703125" style="7" bestFit="1" customWidth="1"/>
    <col min="8" max="8" width="15.5703125" style="89" bestFit="1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7"/>
      <c r="D1" s="247"/>
      <c r="E1" s="247"/>
      <c r="F1" s="247"/>
      <c r="G1" s="247"/>
      <c r="H1" s="5"/>
    </row>
    <row r="2" spans="1:8" x14ac:dyDescent="0.2">
      <c r="A2" s="3" t="s">
        <v>139</v>
      </c>
      <c r="B2" s="3"/>
      <c r="C2" s="247"/>
      <c r="D2" s="247"/>
      <c r="E2" s="247"/>
      <c r="F2" s="247"/>
      <c r="G2" s="247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338</v>
      </c>
      <c r="B5" s="190"/>
      <c r="C5" s="23"/>
      <c r="D5" s="23"/>
      <c r="E5" s="23"/>
      <c r="F5" s="23"/>
      <c r="G5" s="23"/>
      <c r="H5" s="323" t="s">
        <v>335</v>
      </c>
    </row>
    <row r="6" spans="1:8" x14ac:dyDescent="0.2">
      <c r="A6" s="286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7" t="s">
        <v>262</v>
      </c>
    </row>
    <row r="8" spans="1:8" x14ac:dyDescent="0.2">
      <c r="A8" s="223" t="s">
        <v>792</v>
      </c>
      <c r="B8" s="223" t="s">
        <v>793</v>
      </c>
      <c r="C8" s="222">
        <v>17913.2</v>
      </c>
      <c r="D8" s="222">
        <v>17913.2</v>
      </c>
      <c r="E8" s="222"/>
      <c r="F8" s="222"/>
      <c r="G8" s="222"/>
      <c r="H8" s="322"/>
    </row>
    <row r="9" spans="1:8" x14ac:dyDescent="0.2">
      <c r="A9" s="223" t="s">
        <v>794</v>
      </c>
      <c r="B9" s="223" t="s">
        <v>795</v>
      </c>
      <c r="C9" s="222">
        <v>-1945851.37</v>
      </c>
      <c r="D9" s="222">
        <v>-1945851.37</v>
      </c>
      <c r="E9" s="222"/>
      <c r="F9" s="222"/>
      <c r="G9" s="222"/>
      <c r="H9" s="322"/>
    </row>
    <row r="10" spans="1:8" x14ac:dyDescent="0.2">
      <c r="A10" s="223" t="s">
        <v>796</v>
      </c>
      <c r="B10" s="223" t="s">
        <v>797</v>
      </c>
      <c r="C10" s="222">
        <v>-4771019.41</v>
      </c>
      <c r="D10" s="222">
        <v>-4771019.41</v>
      </c>
      <c r="E10" s="222"/>
      <c r="F10" s="222"/>
      <c r="G10" s="222"/>
      <c r="H10" s="322"/>
    </row>
    <row r="11" spans="1:8" x14ac:dyDescent="0.2">
      <c r="A11" s="223" t="s">
        <v>798</v>
      </c>
      <c r="B11" s="223" t="s">
        <v>799</v>
      </c>
      <c r="C11" s="222">
        <v>-1574971.95</v>
      </c>
      <c r="D11" s="222">
        <v>-1574971.95</v>
      </c>
      <c r="E11" s="222"/>
      <c r="F11" s="222"/>
      <c r="G11" s="222"/>
      <c r="H11" s="322"/>
    </row>
    <row r="12" spans="1:8" x14ac:dyDescent="0.2">
      <c r="A12" s="223" t="s">
        <v>800</v>
      </c>
      <c r="B12" s="223" t="s">
        <v>801</v>
      </c>
      <c r="C12" s="222">
        <v>-21108.66</v>
      </c>
      <c r="D12" s="222">
        <v>-21108.66</v>
      </c>
      <c r="E12" s="222"/>
      <c r="F12" s="222"/>
      <c r="G12" s="222"/>
      <c r="H12" s="322"/>
    </row>
    <row r="13" spans="1:8" x14ac:dyDescent="0.2">
      <c r="A13" s="223" t="s">
        <v>802</v>
      </c>
      <c r="B13" s="223" t="s">
        <v>803</v>
      </c>
      <c r="C13" s="222">
        <v>-39570.04</v>
      </c>
      <c r="D13" s="222">
        <v>-39570.04</v>
      </c>
      <c r="E13" s="222"/>
      <c r="F13" s="222"/>
      <c r="G13" s="222"/>
      <c r="H13" s="322"/>
    </row>
    <row r="14" spans="1:8" x14ac:dyDescent="0.2">
      <c r="A14" s="223" t="s">
        <v>804</v>
      </c>
      <c r="B14" s="223" t="s">
        <v>805</v>
      </c>
      <c r="C14" s="222">
        <v>-31198.59</v>
      </c>
      <c r="D14" s="222">
        <v>-31198.59</v>
      </c>
      <c r="E14" s="222"/>
      <c r="F14" s="222"/>
      <c r="G14" s="222"/>
      <c r="H14" s="322"/>
    </row>
    <row r="15" spans="1:8" x14ac:dyDescent="0.2">
      <c r="A15" s="223" t="s">
        <v>806</v>
      </c>
      <c r="B15" s="223" t="s">
        <v>807</v>
      </c>
      <c r="C15" s="222">
        <v>-937.24</v>
      </c>
      <c r="D15" s="222">
        <v>-937.24</v>
      </c>
      <c r="E15" s="222"/>
      <c r="F15" s="222"/>
      <c r="G15" s="222"/>
      <c r="H15" s="322"/>
    </row>
    <row r="16" spans="1:8" x14ac:dyDescent="0.2">
      <c r="A16" s="223" t="s">
        <v>808</v>
      </c>
      <c r="B16" s="223" t="s">
        <v>809</v>
      </c>
      <c r="C16" s="222">
        <v>-863.64</v>
      </c>
      <c r="D16" s="222">
        <v>-863.64</v>
      </c>
      <c r="E16" s="222"/>
      <c r="F16" s="222"/>
      <c r="G16" s="222"/>
      <c r="H16" s="322"/>
    </row>
    <row r="17" spans="1:8" x14ac:dyDescent="0.2">
      <c r="A17" s="223" t="s">
        <v>810</v>
      </c>
      <c r="B17" s="223" t="s">
        <v>811</v>
      </c>
      <c r="C17" s="222">
        <v>-1632.3</v>
      </c>
      <c r="D17" s="222">
        <v>-1632.3</v>
      </c>
      <c r="E17" s="222"/>
      <c r="F17" s="222"/>
      <c r="G17" s="222"/>
      <c r="H17" s="322"/>
    </row>
    <row r="18" spans="1:8" x14ac:dyDescent="0.2">
      <c r="A18" s="223" t="s">
        <v>812</v>
      </c>
      <c r="B18" s="223" t="s">
        <v>813</v>
      </c>
      <c r="C18" s="222">
        <v>-1775.94</v>
      </c>
      <c r="D18" s="222">
        <v>-1775.94</v>
      </c>
      <c r="E18" s="222"/>
      <c r="F18" s="222"/>
      <c r="G18" s="222"/>
      <c r="H18" s="322"/>
    </row>
    <row r="19" spans="1:8" x14ac:dyDescent="0.2">
      <c r="A19" s="223" t="s">
        <v>814</v>
      </c>
      <c r="B19" s="223" t="s">
        <v>815</v>
      </c>
      <c r="C19" s="222">
        <v>27189.27</v>
      </c>
      <c r="D19" s="222">
        <v>27189.27</v>
      </c>
      <c r="E19" s="222"/>
      <c r="F19" s="222"/>
      <c r="G19" s="222"/>
      <c r="H19" s="322"/>
    </row>
    <row r="20" spans="1:8" x14ac:dyDescent="0.2">
      <c r="A20" s="223" t="s">
        <v>816</v>
      </c>
      <c r="B20" s="223" t="s">
        <v>817</v>
      </c>
      <c r="C20" s="222">
        <v>-120788.51</v>
      </c>
      <c r="D20" s="222">
        <v>-120788.51</v>
      </c>
      <c r="E20" s="222"/>
      <c r="F20" s="222"/>
      <c r="G20" s="222"/>
      <c r="H20" s="322"/>
    </row>
    <row r="21" spans="1:8" x14ac:dyDescent="0.2">
      <c r="A21" s="223" t="s">
        <v>818</v>
      </c>
      <c r="B21" s="223" t="s">
        <v>819</v>
      </c>
      <c r="C21" s="222">
        <v>-439876.63</v>
      </c>
      <c r="D21" s="222">
        <v>-439876.63</v>
      </c>
      <c r="E21" s="222"/>
      <c r="F21" s="222"/>
      <c r="G21" s="222"/>
      <c r="H21" s="322"/>
    </row>
    <row r="22" spans="1:8" x14ac:dyDescent="0.2">
      <c r="A22" s="223" t="s">
        <v>820</v>
      </c>
      <c r="B22" s="223" t="s">
        <v>821</v>
      </c>
      <c r="C22" s="222">
        <v>-534171.09</v>
      </c>
      <c r="D22" s="222">
        <v>-534171.09</v>
      </c>
      <c r="E22" s="222"/>
      <c r="F22" s="222"/>
      <c r="G22" s="222"/>
      <c r="H22" s="322"/>
    </row>
    <row r="23" spans="1:8" x14ac:dyDescent="0.2">
      <c r="A23" s="223" t="s">
        <v>822</v>
      </c>
      <c r="B23" s="223" t="s">
        <v>823</v>
      </c>
      <c r="C23" s="222">
        <v>-192547.61</v>
      </c>
      <c r="D23" s="222">
        <v>-192547.61</v>
      </c>
      <c r="E23" s="222"/>
      <c r="F23" s="222"/>
      <c r="G23" s="222"/>
      <c r="H23" s="322"/>
    </row>
    <row r="24" spans="1:8" x14ac:dyDescent="0.2">
      <c r="A24" s="223" t="s">
        <v>824</v>
      </c>
      <c r="B24" s="223" t="s">
        <v>825</v>
      </c>
      <c r="C24" s="222">
        <v>-2634.88</v>
      </c>
      <c r="D24" s="222">
        <v>-2634.88</v>
      </c>
      <c r="E24" s="222"/>
      <c r="F24" s="222"/>
      <c r="G24" s="222"/>
      <c r="H24" s="322"/>
    </row>
    <row r="25" spans="1:8" x14ac:dyDescent="0.2">
      <c r="A25" s="223" t="s">
        <v>826</v>
      </c>
      <c r="B25" s="223" t="s">
        <v>827</v>
      </c>
      <c r="C25" s="222">
        <v>-34545.78</v>
      </c>
      <c r="D25" s="222">
        <v>-34545.78</v>
      </c>
      <c r="E25" s="222"/>
      <c r="F25" s="222"/>
      <c r="G25" s="222"/>
      <c r="H25" s="322"/>
    </row>
    <row r="26" spans="1:8" x14ac:dyDescent="0.2">
      <c r="A26" s="223" t="s">
        <v>828</v>
      </c>
      <c r="B26" s="223" t="s">
        <v>829</v>
      </c>
      <c r="C26" s="222">
        <v>-7884.89</v>
      </c>
      <c r="D26" s="222">
        <v>-7884.89</v>
      </c>
      <c r="E26" s="222"/>
      <c r="F26" s="222"/>
      <c r="G26" s="222"/>
      <c r="H26" s="322"/>
    </row>
    <row r="27" spans="1:8" x14ac:dyDescent="0.2">
      <c r="A27" s="223" t="s">
        <v>830</v>
      </c>
      <c r="B27" s="223" t="s">
        <v>831</v>
      </c>
      <c r="C27" s="222">
        <v>-200</v>
      </c>
      <c r="D27" s="222">
        <v>-200</v>
      </c>
      <c r="E27" s="222"/>
      <c r="F27" s="222"/>
      <c r="G27" s="222"/>
      <c r="H27" s="322"/>
    </row>
    <row r="28" spans="1:8" x14ac:dyDescent="0.2">
      <c r="A28" s="223" t="s">
        <v>832</v>
      </c>
      <c r="B28" s="223" t="s">
        <v>833</v>
      </c>
      <c r="C28" s="222">
        <v>25541.06</v>
      </c>
      <c r="D28" s="222">
        <v>25541.06</v>
      </c>
      <c r="E28" s="222"/>
      <c r="F28" s="222"/>
      <c r="G28" s="222"/>
      <c r="H28" s="322"/>
    </row>
    <row r="29" spans="1:8" x14ac:dyDescent="0.2">
      <c r="A29" s="223" t="s">
        <v>834</v>
      </c>
      <c r="B29" s="223" t="s">
        <v>835</v>
      </c>
      <c r="C29" s="222">
        <v>-600</v>
      </c>
      <c r="D29" s="222">
        <v>-600</v>
      </c>
      <c r="E29" s="222"/>
      <c r="F29" s="222"/>
      <c r="G29" s="222"/>
      <c r="H29" s="322"/>
    </row>
    <row r="30" spans="1:8" x14ac:dyDescent="0.2">
      <c r="A30" s="223" t="s">
        <v>836</v>
      </c>
      <c r="B30" s="223" t="s">
        <v>837</v>
      </c>
      <c r="C30" s="222">
        <v>-87244.26</v>
      </c>
      <c r="D30" s="222">
        <v>-87244.26</v>
      </c>
      <c r="E30" s="222"/>
      <c r="F30" s="222"/>
      <c r="G30" s="222"/>
      <c r="H30" s="322"/>
    </row>
    <row r="31" spans="1:8" x14ac:dyDescent="0.2">
      <c r="A31" s="223" t="s">
        <v>838</v>
      </c>
      <c r="B31" s="223" t="s">
        <v>839</v>
      </c>
      <c r="C31" s="222">
        <v>-25500</v>
      </c>
      <c r="D31" s="222">
        <v>-25500</v>
      </c>
      <c r="E31" s="222"/>
      <c r="F31" s="222"/>
      <c r="G31" s="222"/>
      <c r="H31" s="322"/>
    </row>
    <row r="32" spans="1:8" x14ac:dyDescent="0.2">
      <c r="A32" s="223" t="s">
        <v>840</v>
      </c>
      <c r="B32" s="223" t="s">
        <v>841</v>
      </c>
      <c r="C32" s="222">
        <v>-3159461.64</v>
      </c>
      <c r="D32" s="222">
        <v>-3159461.64</v>
      </c>
      <c r="E32" s="222"/>
      <c r="F32" s="222"/>
      <c r="G32" s="222"/>
      <c r="H32" s="322"/>
    </row>
    <row r="33" spans="1:8" x14ac:dyDescent="0.2">
      <c r="A33" s="223" t="s">
        <v>842</v>
      </c>
      <c r="B33" s="223" t="s">
        <v>843</v>
      </c>
      <c r="C33" s="222">
        <v>121285.04</v>
      </c>
      <c r="D33" s="222">
        <v>121285.04</v>
      </c>
      <c r="E33" s="222"/>
      <c r="F33" s="222"/>
      <c r="G33" s="222"/>
      <c r="H33" s="322"/>
    </row>
    <row r="34" spans="1:8" x14ac:dyDescent="0.2">
      <c r="A34" s="223" t="s">
        <v>844</v>
      </c>
      <c r="B34" s="223" t="s">
        <v>845</v>
      </c>
      <c r="C34" s="222">
        <v>-8750</v>
      </c>
      <c r="D34" s="222">
        <v>-8750</v>
      </c>
      <c r="E34" s="222"/>
      <c r="F34" s="222"/>
      <c r="G34" s="222"/>
      <c r="H34" s="322"/>
    </row>
    <row r="35" spans="1:8" x14ac:dyDescent="0.2">
      <c r="A35" s="223"/>
      <c r="B35" s="223"/>
      <c r="C35" s="222"/>
      <c r="D35" s="222"/>
      <c r="E35" s="222"/>
      <c r="F35" s="222"/>
      <c r="G35" s="222"/>
      <c r="H35" s="322"/>
    </row>
    <row r="36" spans="1:8" x14ac:dyDescent="0.2">
      <c r="A36" s="321"/>
      <c r="B36" s="321" t="s">
        <v>337</v>
      </c>
      <c r="C36" s="320">
        <f>SUM(C8:C35)</f>
        <v>-12811205.860000003</v>
      </c>
      <c r="D36" s="320">
        <f>SUM(D8:D35)</f>
        <v>-12811205.860000003</v>
      </c>
      <c r="E36" s="320">
        <f>SUM(E8:E35)</f>
        <v>0</v>
      </c>
      <c r="F36" s="320">
        <f>SUM(F8:F35)</f>
        <v>0</v>
      </c>
      <c r="G36" s="320">
        <f>SUM(G8:G35)</f>
        <v>0</v>
      </c>
      <c r="H36" s="320"/>
    </row>
    <row r="39" spans="1:8" x14ac:dyDescent="0.2">
      <c r="A39" s="217" t="s">
        <v>336</v>
      </c>
      <c r="B39" s="190"/>
      <c r="C39" s="23"/>
      <c r="D39" s="23"/>
      <c r="E39" s="23"/>
      <c r="F39" s="23"/>
      <c r="G39" s="23"/>
      <c r="H39" s="323" t="s">
        <v>335</v>
      </c>
    </row>
    <row r="40" spans="1:8" x14ac:dyDescent="0.2">
      <c r="A40" s="286"/>
    </row>
    <row r="41" spans="1:8" ht="15" customHeight="1" x14ac:dyDescent="0.2">
      <c r="A41" s="228" t="s">
        <v>45</v>
      </c>
      <c r="B41" s="227" t="s">
        <v>46</v>
      </c>
      <c r="C41" s="225" t="s">
        <v>243</v>
      </c>
      <c r="D41" s="265" t="s">
        <v>266</v>
      </c>
      <c r="E41" s="265" t="s">
        <v>265</v>
      </c>
      <c r="F41" s="265" t="s">
        <v>264</v>
      </c>
      <c r="G41" s="264" t="s">
        <v>263</v>
      </c>
      <c r="H41" s="227" t="s">
        <v>262</v>
      </c>
    </row>
    <row r="42" spans="1:8" x14ac:dyDescent="0.2">
      <c r="A42" s="223"/>
      <c r="B42" s="223"/>
      <c r="C42" s="222"/>
      <c r="D42" s="222"/>
      <c r="E42" s="222"/>
      <c r="F42" s="222"/>
      <c r="G42" s="222"/>
      <c r="H42" s="322"/>
    </row>
    <row r="43" spans="1:8" x14ac:dyDescent="0.2">
      <c r="A43" s="223"/>
      <c r="B43" s="223"/>
      <c r="C43" s="222"/>
      <c r="D43" s="222"/>
      <c r="E43" s="222"/>
      <c r="F43" s="222"/>
      <c r="G43" s="222"/>
      <c r="H43" s="322"/>
    </row>
    <row r="44" spans="1:8" x14ac:dyDescent="0.2">
      <c r="A44" s="223"/>
      <c r="B44" s="223"/>
      <c r="C44" s="222"/>
      <c r="D44" s="222"/>
      <c r="E44" s="222"/>
      <c r="F44" s="222"/>
      <c r="G44" s="222"/>
      <c r="H44" s="322"/>
    </row>
    <row r="45" spans="1:8" x14ac:dyDescent="0.2">
      <c r="A45" s="321"/>
      <c r="B45" s="321" t="s">
        <v>334</v>
      </c>
      <c r="C45" s="320">
        <f>SUM(C42:C44)</f>
        <v>0</v>
      </c>
      <c r="D45" s="320">
        <f>SUM(D42:D44)</f>
        <v>0</v>
      </c>
      <c r="E45" s="320">
        <f>SUM(E42:E44)</f>
        <v>0</v>
      </c>
      <c r="F45" s="320">
        <f>SUM(F42:F44)</f>
        <v>0</v>
      </c>
      <c r="G45" s="320">
        <f>SUM(G42:G44)</f>
        <v>0</v>
      </c>
      <c r="H45" s="320"/>
    </row>
  </sheetData>
  <dataValidations count="8">
    <dataValidation allowBlank="1" showInputMessage="1" showErrorMessage="1" prompt="Saldo final de la Información Financiera Trimestral que se presenta (trimestral: 1er, 2do, 3ro. o 4to.)." sqref="C7 C41"/>
    <dataValidation allowBlank="1" showInputMessage="1" showErrorMessage="1" prompt="Corresponde al número de la cuenta de acuerdo al Plan de Cuentas emitido por el CONAC (DOF 23/12/2015)." sqref="A7 A41"/>
    <dataValidation allowBlank="1" showInputMessage="1" showErrorMessage="1" prompt="Informar sobre la factibilidad de pago." sqref="H7 H41"/>
    <dataValidation allowBlank="1" showInputMessage="1" showErrorMessage="1" prompt="Importe de la cuentas por cobrar con vencimiento mayor a 365 días." sqref="G7 G41"/>
    <dataValidation allowBlank="1" showInputMessage="1" showErrorMessage="1" prompt="Importe de la cuentas por cobrar con fecha de vencimiento de 181 a 365 días." sqref="F7 F41"/>
    <dataValidation allowBlank="1" showInputMessage="1" showErrorMessage="1" prompt="Importe de la cuentas por cobrar con fecha de vencimiento de 91 a 180 días." sqref="E7 E41"/>
    <dataValidation allowBlank="1" showInputMessage="1" showErrorMessage="1" prompt="Importe de la cuentas por cobrar con fecha de vencimiento de 1 a 90 días." sqref="D7 D41"/>
    <dataValidation allowBlank="1" showInputMessage="1" showErrorMessage="1" prompt="Corresponde al nombre o descripción de la cuenta de acuerdo al Plan de Cuentas emitido por el CONAC." sqref="B7 B41"/>
  </dataValidations>
  <pageMargins left="0.70866141732283472" right="0.70866141732283472" top="0.74803149606299213" bottom="0.74803149606299213" header="0.31496062992125984" footer="0.31496062992125984"/>
  <pageSetup scale="85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4" t="s">
        <v>143</v>
      </c>
      <c r="B2" s="455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2" t="s">
        <v>344</v>
      </c>
      <c r="B5" s="332"/>
      <c r="E5" s="323" t="s">
        <v>341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ht="11.25" customHeight="1" x14ac:dyDescent="0.2">
      <c r="A8" s="223" t="s">
        <v>519</v>
      </c>
      <c r="B8" s="223" t="s">
        <v>519</v>
      </c>
      <c r="C8" s="322"/>
      <c r="D8" s="322"/>
      <c r="E8" s="301"/>
    </row>
    <row r="9" spans="1:5" x14ac:dyDescent="0.2">
      <c r="A9" s="223"/>
      <c r="B9" s="223"/>
      <c r="C9" s="322"/>
      <c r="D9" s="322"/>
      <c r="E9" s="301"/>
    </row>
    <row r="10" spans="1:5" x14ac:dyDescent="0.2">
      <c r="A10" s="331"/>
      <c r="B10" s="331" t="s">
        <v>343</v>
      </c>
      <c r="C10" s="330">
        <f>SUM(C8:C9)</f>
        <v>0</v>
      </c>
      <c r="D10" s="324"/>
      <c r="E10" s="324"/>
    </row>
    <row r="13" spans="1:5" ht="11.25" customHeight="1" x14ac:dyDescent="0.2">
      <c r="A13" s="217" t="s">
        <v>342</v>
      </c>
      <c r="B13" s="190"/>
      <c r="E13" s="323" t="s">
        <v>341</v>
      </c>
    </row>
    <row r="14" spans="1:5" x14ac:dyDescent="0.2">
      <c r="A14" s="286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x14ac:dyDescent="0.2">
      <c r="A16" s="329" t="s">
        <v>519</v>
      </c>
      <c r="B16" s="328" t="s">
        <v>519</v>
      </c>
      <c r="C16" s="327"/>
      <c r="D16" s="322"/>
      <c r="E16" s="301"/>
    </row>
    <row r="17" spans="1:5" x14ac:dyDescent="0.2">
      <c r="A17" s="223"/>
      <c r="B17" s="326"/>
      <c r="C17" s="322"/>
      <c r="D17" s="322"/>
      <c r="E17" s="301"/>
    </row>
    <row r="18" spans="1:5" x14ac:dyDescent="0.2">
      <c r="A18" s="321"/>
      <c r="B18" s="321" t="s">
        <v>339</v>
      </c>
      <c r="C18" s="325">
        <f>SUM(C16:C17)</f>
        <v>0</v>
      </c>
      <c r="D18" s="324"/>
      <c r="E18" s="324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4" t="s">
        <v>143</v>
      </c>
      <c r="B2" s="455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5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352</v>
      </c>
      <c r="B5" s="190"/>
      <c r="C5" s="7"/>
      <c r="D5" s="89"/>
      <c r="E5" s="323" t="s">
        <v>346</v>
      </c>
    </row>
    <row r="6" spans="1:5" s="12" customFormat="1" x14ac:dyDescent="0.2">
      <c r="A6" s="286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s="12" customFormat="1" x14ac:dyDescent="0.2">
      <c r="A8" s="329" t="s">
        <v>519</v>
      </c>
      <c r="B8" s="328" t="s">
        <v>519</v>
      </c>
      <c r="C8" s="327"/>
      <c r="D8" s="322"/>
      <c r="E8" s="301"/>
    </row>
    <row r="9" spans="1:5" s="12" customFormat="1" x14ac:dyDescent="0.2">
      <c r="A9" s="223"/>
      <c r="B9" s="326"/>
      <c r="C9" s="322"/>
      <c r="D9" s="322"/>
      <c r="E9" s="301"/>
    </row>
    <row r="10" spans="1:5" s="12" customFormat="1" x14ac:dyDescent="0.2">
      <c r="A10" s="321"/>
      <c r="B10" s="321" t="s">
        <v>351</v>
      </c>
      <c r="C10" s="325">
        <f>SUM(C8:C9)</f>
        <v>0</v>
      </c>
      <c r="D10" s="324"/>
      <c r="E10" s="324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350</v>
      </c>
      <c r="B13" s="217"/>
      <c r="C13" s="13"/>
      <c r="D13" s="25"/>
      <c r="E13" s="190" t="s">
        <v>349</v>
      </c>
    </row>
    <row r="14" spans="1:5" s="24" customFormat="1" x14ac:dyDescent="0.2">
      <c r="A14" s="279"/>
      <c r="B14" s="279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ht="11.25" customHeight="1" x14ac:dyDescent="0.2">
      <c r="A16" s="238" t="s">
        <v>519</v>
      </c>
      <c r="B16" s="274" t="s">
        <v>519</v>
      </c>
      <c r="C16" s="222"/>
      <c r="D16" s="222"/>
      <c r="E16" s="301"/>
    </row>
    <row r="17" spans="1:5" x14ac:dyDescent="0.2">
      <c r="A17" s="238"/>
      <c r="B17" s="274"/>
      <c r="C17" s="222"/>
      <c r="D17" s="222"/>
      <c r="E17" s="301"/>
    </row>
    <row r="18" spans="1:5" x14ac:dyDescent="0.2">
      <c r="A18" s="334"/>
      <c r="B18" s="334" t="s">
        <v>348</v>
      </c>
      <c r="C18" s="333">
        <f>SUM(C16:C17)</f>
        <v>0</v>
      </c>
      <c r="D18" s="244"/>
      <c r="E18" s="244"/>
    </row>
    <row r="21" spans="1:5" x14ac:dyDescent="0.2">
      <c r="A21" s="217" t="s">
        <v>347</v>
      </c>
      <c r="B21" s="190"/>
      <c r="E21" s="323" t="s">
        <v>346</v>
      </c>
    </row>
    <row r="22" spans="1:5" x14ac:dyDescent="0.2">
      <c r="A22" s="286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340</v>
      </c>
      <c r="E23" s="225" t="s">
        <v>262</v>
      </c>
    </row>
    <row r="24" spans="1:5" x14ac:dyDescent="0.2">
      <c r="A24" s="329" t="s">
        <v>519</v>
      </c>
      <c r="B24" s="328" t="s">
        <v>519</v>
      </c>
      <c r="C24" s="327"/>
      <c r="D24" s="322"/>
      <c r="E24" s="301"/>
    </row>
    <row r="25" spans="1:5" x14ac:dyDescent="0.2">
      <c r="A25" s="223"/>
      <c r="B25" s="326"/>
      <c r="C25" s="322"/>
      <c r="D25" s="322"/>
      <c r="E25" s="301"/>
    </row>
    <row r="26" spans="1:5" x14ac:dyDescent="0.2">
      <c r="A26" s="321"/>
      <c r="B26" s="321" t="s">
        <v>345</v>
      </c>
      <c r="C26" s="325">
        <f>SUM(C24:C25)</f>
        <v>0</v>
      </c>
      <c r="D26" s="324"/>
      <c r="E26" s="324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4" t="s">
        <v>143</v>
      </c>
      <c r="B2" s="45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68" t="s">
        <v>239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69" t="s">
        <v>54</v>
      </c>
      <c r="Q4" s="469"/>
      <c r="R4" s="469"/>
      <c r="S4" s="469"/>
      <c r="T4" s="469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0" t="s">
        <v>55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1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4" t="s">
        <v>143</v>
      </c>
      <c r="B2" s="455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6" t="s">
        <v>228</v>
      </c>
      <c r="B6" s="457"/>
      <c r="C6" s="457"/>
      <c r="D6" s="457"/>
      <c r="E6" s="457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5" t="s">
        <v>143</v>
      </c>
      <c r="B2" s="455"/>
      <c r="C2" s="455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view="pageBreakPreview" zoomScaleNormal="100" zoomScaleSheetLayoutView="100" workbookViewId="0">
      <selection activeCell="C47" sqref="C47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3" width="12.28515625" style="4" bestFit="1" customWidth="1"/>
    <col min="4" max="4" width="15.5703125" style="4" bestFit="1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ht="11.25" customHeight="1" x14ac:dyDescent="0.2">
      <c r="A4" s="309" t="s">
        <v>358</v>
      </c>
      <c r="B4" s="309"/>
      <c r="C4" s="13"/>
      <c r="D4" s="190" t="s">
        <v>357</v>
      </c>
    </row>
    <row r="5" spans="1:4" ht="11.25" customHeight="1" x14ac:dyDescent="0.2">
      <c r="A5" s="315"/>
      <c r="B5" s="315"/>
      <c r="C5" s="316"/>
      <c r="D5" s="336"/>
    </row>
    <row r="6" spans="1:4" ht="15" customHeight="1" x14ac:dyDescent="0.2">
      <c r="A6" s="228" t="s">
        <v>45</v>
      </c>
      <c r="B6" s="227" t="s">
        <v>46</v>
      </c>
      <c r="C6" s="225" t="s">
        <v>243</v>
      </c>
      <c r="D6" s="225" t="s">
        <v>262</v>
      </c>
    </row>
    <row r="7" spans="1:4" x14ac:dyDescent="0.2">
      <c r="A7" s="238" t="s">
        <v>846</v>
      </c>
      <c r="B7" s="238" t="s">
        <v>847</v>
      </c>
      <c r="C7" s="236">
        <v>-5071710.32</v>
      </c>
      <c r="D7" s="222"/>
    </row>
    <row r="8" spans="1:4" x14ac:dyDescent="0.2">
      <c r="A8" s="238" t="s">
        <v>848</v>
      </c>
      <c r="B8" s="238" t="s">
        <v>849</v>
      </c>
      <c r="C8" s="236">
        <v>-131299.62</v>
      </c>
      <c r="D8" s="222"/>
    </row>
    <row r="9" spans="1:4" x14ac:dyDescent="0.2">
      <c r="A9" s="238" t="s">
        <v>850</v>
      </c>
      <c r="B9" s="238" t="s">
        <v>851</v>
      </c>
      <c r="C9" s="236">
        <v>-120316.99</v>
      </c>
      <c r="D9" s="222"/>
    </row>
    <row r="10" spans="1:4" x14ac:dyDescent="0.2">
      <c r="A10" s="238" t="s">
        <v>852</v>
      </c>
      <c r="B10" s="238" t="s">
        <v>853</v>
      </c>
      <c r="C10" s="236">
        <v>-60230.7</v>
      </c>
      <c r="D10" s="222"/>
    </row>
    <row r="11" spans="1:4" x14ac:dyDescent="0.2">
      <c r="A11" s="238" t="s">
        <v>854</v>
      </c>
      <c r="B11" s="238" t="s">
        <v>855</v>
      </c>
      <c r="C11" s="236">
        <v>-127322.32</v>
      </c>
      <c r="D11" s="222"/>
    </row>
    <row r="12" spans="1:4" x14ac:dyDescent="0.2">
      <c r="A12" s="238" t="s">
        <v>856</v>
      </c>
      <c r="B12" s="238" t="s">
        <v>857</v>
      </c>
      <c r="C12" s="236">
        <v>-141278.15</v>
      </c>
      <c r="D12" s="222"/>
    </row>
    <row r="13" spans="1:4" x14ac:dyDescent="0.2">
      <c r="A13" s="238" t="s">
        <v>858</v>
      </c>
      <c r="B13" s="238" t="s">
        <v>859</v>
      </c>
      <c r="C13" s="236">
        <v>-96630.8</v>
      </c>
      <c r="D13" s="222"/>
    </row>
    <row r="14" spans="1:4" x14ac:dyDescent="0.2">
      <c r="A14" s="238" t="s">
        <v>860</v>
      </c>
      <c r="B14" s="238" t="s">
        <v>861</v>
      </c>
      <c r="C14" s="236">
        <v>-10282.5</v>
      </c>
      <c r="D14" s="222"/>
    </row>
    <row r="15" spans="1:4" x14ac:dyDescent="0.2">
      <c r="A15" s="238" t="s">
        <v>862</v>
      </c>
      <c r="B15" s="238" t="s">
        <v>863</v>
      </c>
      <c r="C15" s="236">
        <v>-39928.800000000003</v>
      </c>
      <c r="D15" s="222"/>
    </row>
    <row r="16" spans="1:4" x14ac:dyDescent="0.2">
      <c r="A16" s="238" t="s">
        <v>864</v>
      </c>
      <c r="B16" s="238" t="s">
        <v>865</v>
      </c>
      <c r="C16" s="236">
        <v>-451046.52</v>
      </c>
      <c r="D16" s="222"/>
    </row>
    <row r="17" spans="1:4" x14ac:dyDescent="0.2">
      <c r="A17" s="238" t="s">
        <v>866</v>
      </c>
      <c r="B17" s="238" t="s">
        <v>867</v>
      </c>
      <c r="C17" s="236">
        <v>-786773.43</v>
      </c>
      <c r="D17" s="222"/>
    </row>
    <row r="18" spans="1:4" x14ac:dyDescent="0.2">
      <c r="A18" s="238" t="s">
        <v>868</v>
      </c>
      <c r="B18" s="238" t="s">
        <v>869</v>
      </c>
      <c r="C18" s="236">
        <v>-24426.66</v>
      </c>
      <c r="D18" s="222"/>
    </row>
    <row r="19" spans="1:4" x14ac:dyDescent="0.2">
      <c r="A19" s="238" t="s">
        <v>870</v>
      </c>
      <c r="B19" s="238" t="s">
        <v>871</v>
      </c>
      <c r="C19" s="236">
        <v>-75</v>
      </c>
      <c r="D19" s="222"/>
    </row>
    <row r="20" spans="1:4" x14ac:dyDescent="0.2">
      <c r="A20" s="238" t="s">
        <v>872</v>
      </c>
      <c r="B20" s="238" t="s">
        <v>873</v>
      </c>
      <c r="C20" s="236">
        <v>-11832.48</v>
      </c>
      <c r="D20" s="222"/>
    </row>
    <row r="21" spans="1:4" x14ac:dyDescent="0.2">
      <c r="A21" s="238" t="s">
        <v>874</v>
      </c>
      <c r="B21" s="238" t="s">
        <v>875</v>
      </c>
      <c r="C21" s="236">
        <v>-164631.70000000001</v>
      </c>
      <c r="D21" s="222"/>
    </row>
    <row r="22" spans="1:4" x14ac:dyDescent="0.2">
      <c r="A22" s="238" t="s">
        <v>876</v>
      </c>
      <c r="B22" s="238" t="s">
        <v>877</v>
      </c>
      <c r="C22" s="236">
        <v>-237051.77</v>
      </c>
      <c r="D22" s="222"/>
    </row>
    <row r="23" spans="1:4" x14ac:dyDescent="0.2">
      <c r="A23" s="238" t="s">
        <v>878</v>
      </c>
      <c r="B23" s="238" t="s">
        <v>879</v>
      </c>
      <c r="C23" s="236">
        <v>-55585.68</v>
      </c>
      <c r="D23" s="222"/>
    </row>
    <row r="24" spans="1:4" x14ac:dyDescent="0.2">
      <c r="A24" s="238" t="s">
        <v>880</v>
      </c>
      <c r="B24" s="238" t="s">
        <v>881</v>
      </c>
      <c r="C24" s="236">
        <v>-90163.39</v>
      </c>
      <c r="D24" s="222"/>
    </row>
    <row r="25" spans="1:4" x14ac:dyDescent="0.2">
      <c r="A25" s="238" t="s">
        <v>882</v>
      </c>
      <c r="B25" s="238" t="s">
        <v>883</v>
      </c>
      <c r="C25" s="236">
        <v>-1748981.71</v>
      </c>
      <c r="D25" s="222"/>
    </row>
    <row r="26" spans="1:4" x14ac:dyDescent="0.2">
      <c r="A26" s="238" t="s">
        <v>884</v>
      </c>
      <c r="B26" s="238" t="s">
        <v>885</v>
      </c>
      <c r="C26" s="236">
        <v>-40317</v>
      </c>
      <c r="D26" s="222"/>
    </row>
    <row r="27" spans="1:4" x14ac:dyDescent="0.2">
      <c r="A27" s="238" t="s">
        <v>886</v>
      </c>
      <c r="B27" s="238" t="s">
        <v>887</v>
      </c>
      <c r="C27" s="236">
        <v>-169444.5</v>
      </c>
      <c r="D27" s="222"/>
    </row>
    <row r="28" spans="1:4" x14ac:dyDescent="0.2">
      <c r="A28" s="238" t="s">
        <v>888</v>
      </c>
      <c r="B28" s="238" t="s">
        <v>889</v>
      </c>
      <c r="C28" s="236">
        <v>-159448.89000000001</v>
      </c>
      <c r="D28" s="222"/>
    </row>
    <row r="29" spans="1:4" x14ac:dyDescent="0.2">
      <c r="A29" s="238" t="s">
        <v>890</v>
      </c>
      <c r="B29" s="238" t="s">
        <v>891</v>
      </c>
      <c r="C29" s="236">
        <v>-48616.28</v>
      </c>
      <c r="D29" s="222"/>
    </row>
    <row r="30" spans="1:4" x14ac:dyDescent="0.2">
      <c r="A30" s="238" t="s">
        <v>892</v>
      </c>
      <c r="B30" s="238" t="s">
        <v>893</v>
      </c>
      <c r="C30" s="236">
        <v>-6674.4</v>
      </c>
      <c r="D30" s="222"/>
    </row>
    <row r="31" spans="1:4" x14ac:dyDescent="0.2">
      <c r="A31" s="238" t="s">
        <v>894</v>
      </c>
      <c r="B31" s="238" t="s">
        <v>895</v>
      </c>
      <c r="C31" s="236">
        <v>-1483.2</v>
      </c>
      <c r="D31" s="222"/>
    </row>
    <row r="32" spans="1:4" x14ac:dyDescent="0.2">
      <c r="A32" s="238" t="s">
        <v>896</v>
      </c>
      <c r="B32" s="238" t="s">
        <v>897</v>
      </c>
      <c r="C32" s="236">
        <v>-178192.67</v>
      </c>
      <c r="D32" s="222"/>
    </row>
    <row r="33" spans="1:4" x14ac:dyDescent="0.2">
      <c r="A33" s="238" t="s">
        <v>898</v>
      </c>
      <c r="B33" s="238" t="s">
        <v>899</v>
      </c>
      <c r="C33" s="236">
        <v>-12027.5</v>
      </c>
      <c r="D33" s="222"/>
    </row>
    <row r="34" spans="1:4" x14ac:dyDescent="0.2">
      <c r="A34" s="238" t="s">
        <v>900</v>
      </c>
      <c r="B34" s="238" t="s">
        <v>901</v>
      </c>
      <c r="C34" s="236">
        <v>-277.2</v>
      </c>
      <c r="D34" s="222"/>
    </row>
    <row r="35" spans="1:4" x14ac:dyDescent="0.2">
      <c r="A35" s="238" t="s">
        <v>902</v>
      </c>
      <c r="B35" s="238" t="s">
        <v>903</v>
      </c>
      <c r="C35" s="236">
        <v>-37895.760000000002</v>
      </c>
      <c r="D35" s="222"/>
    </row>
    <row r="36" spans="1:4" x14ac:dyDescent="0.2">
      <c r="A36" s="238" t="s">
        <v>904</v>
      </c>
      <c r="B36" s="238" t="s">
        <v>905</v>
      </c>
      <c r="C36" s="236">
        <v>-10589.5</v>
      </c>
      <c r="D36" s="222"/>
    </row>
    <row r="37" spans="1:4" x14ac:dyDescent="0.2">
      <c r="A37" s="238" t="s">
        <v>906</v>
      </c>
      <c r="B37" s="238" t="s">
        <v>907</v>
      </c>
      <c r="C37" s="236">
        <v>-267499</v>
      </c>
      <c r="D37" s="222"/>
    </row>
    <row r="38" spans="1:4" x14ac:dyDescent="0.2">
      <c r="A38" s="238" t="s">
        <v>908</v>
      </c>
      <c r="B38" s="238" t="s">
        <v>909</v>
      </c>
      <c r="C38" s="236">
        <v>-581624.98</v>
      </c>
      <c r="D38" s="222"/>
    </row>
    <row r="39" spans="1:4" x14ac:dyDescent="0.2">
      <c r="A39" s="238" t="s">
        <v>910</v>
      </c>
      <c r="B39" s="238" t="s">
        <v>911</v>
      </c>
      <c r="C39" s="236">
        <v>-75768.639999999999</v>
      </c>
      <c r="D39" s="222"/>
    </row>
    <row r="40" spans="1:4" x14ac:dyDescent="0.2">
      <c r="A40" s="238" t="s">
        <v>912</v>
      </c>
      <c r="B40" s="238" t="s">
        <v>853</v>
      </c>
      <c r="C40" s="236">
        <v>-312679.06</v>
      </c>
      <c r="D40" s="222"/>
    </row>
    <row r="41" spans="1:4" x14ac:dyDescent="0.2">
      <c r="A41" s="238" t="s">
        <v>913</v>
      </c>
      <c r="B41" s="238" t="s">
        <v>914</v>
      </c>
      <c r="C41" s="236">
        <v>-315150.56</v>
      </c>
      <c r="D41" s="222"/>
    </row>
    <row r="42" spans="1:4" x14ac:dyDescent="0.2">
      <c r="A42" s="238"/>
      <c r="B42" s="238"/>
      <c r="C42" s="236"/>
      <c r="D42" s="222"/>
    </row>
    <row r="43" spans="1:4" x14ac:dyDescent="0.2">
      <c r="A43" s="238"/>
      <c r="B43" s="238"/>
      <c r="C43" s="236"/>
      <c r="D43" s="222"/>
    </row>
    <row r="44" spans="1:4" s="8" customFormat="1" x14ac:dyDescent="0.2">
      <c r="A44" s="251"/>
      <c r="B44" s="251" t="s">
        <v>356</v>
      </c>
      <c r="C44" s="233">
        <f>SUM(C7:C43)</f>
        <v>-11587257.68</v>
      </c>
      <c r="D44" s="244"/>
    </row>
    <row r="45" spans="1:4" s="8" customFormat="1" x14ac:dyDescent="0.2">
      <c r="A45" s="59"/>
      <c r="B45" s="59"/>
      <c r="C45" s="11"/>
      <c r="D45" s="11"/>
    </row>
    <row r="46" spans="1:4" ht="21.75" customHeight="1" x14ac:dyDescent="0.2">
      <c r="A46" s="309" t="s">
        <v>355</v>
      </c>
      <c r="B46" s="309"/>
      <c r="C46" s="337"/>
      <c r="D46" s="190" t="s">
        <v>354</v>
      </c>
    </row>
    <row r="47" spans="1:4" x14ac:dyDescent="0.2">
      <c r="A47" s="315"/>
      <c r="B47" s="315"/>
      <c r="C47" s="316"/>
      <c r="D47" s="336"/>
    </row>
    <row r="48" spans="1:4" ht="15" customHeight="1" x14ac:dyDescent="0.2">
      <c r="A48" s="228" t="s">
        <v>45</v>
      </c>
      <c r="B48" s="227" t="s">
        <v>46</v>
      </c>
      <c r="C48" s="225" t="s">
        <v>243</v>
      </c>
      <c r="D48" s="225" t="s">
        <v>262</v>
      </c>
    </row>
    <row r="49" spans="1:4" x14ac:dyDescent="0.2">
      <c r="A49" s="238" t="s">
        <v>915</v>
      </c>
      <c r="B49" s="238" t="s">
        <v>916</v>
      </c>
      <c r="C49" s="236">
        <v>-26943632.059999999</v>
      </c>
      <c r="D49" s="222"/>
    </row>
    <row r="50" spans="1:4" x14ac:dyDescent="0.2">
      <c r="A50" s="238" t="s">
        <v>917</v>
      </c>
      <c r="B50" s="238" t="s">
        <v>918</v>
      </c>
      <c r="C50" s="236">
        <v>-3329343.07</v>
      </c>
      <c r="D50" s="222"/>
    </row>
    <row r="51" spans="1:4" x14ac:dyDescent="0.2">
      <c r="A51" s="238" t="s">
        <v>919</v>
      </c>
      <c r="B51" s="238" t="s">
        <v>920</v>
      </c>
      <c r="C51" s="236">
        <v>-619018.56000000006</v>
      </c>
      <c r="D51" s="222"/>
    </row>
    <row r="52" spans="1:4" x14ac:dyDescent="0.2">
      <c r="A52" s="238" t="s">
        <v>921</v>
      </c>
      <c r="B52" s="238" t="s">
        <v>922</v>
      </c>
      <c r="C52" s="236">
        <v>-17304202.920000002</v>
      </c>
      <c r="D52" s="222"/>
    </row>
    <row r="53" spans="1:4" x14ac:dyDescent="0.2">
      <c r="A53" s="238" t="s">
        <v>923</v>
      </c>
      <c r="B53" s="238" t="s">
        <v>924</v>
      </c>
      <c r="C53" s="236">
        <v>-1220606.75</v>
      </c>
      <c r="D53" s="222"/>
    </row>
    <row r="54" spans="1:4" x14ac:dyDescent="0.2">
      <c r="A54" s="238" t="s">
        <v>925</v>
      </c>
      <c r="B54" s="238" t="s">
        <v>926</v>
      </c>
      <c r="C54" s="236">
        <v>-72110.880000000005</v>
      </c>
      <c r="D54" s="222"/>
    </row>
    <row r="55" spans="1:4" x14ac:dyDescent="0.2">
      <c r="A55" s="238" t="s">
        <v>927</v>
      </c>
      <c r="B55" s="238" t="s">
        <v>928</v>
      </c>
      <c r="C55" s="236">
        <v>-2557910</v>
      </c>
      <c r="D55" s="222"/>
    </row>
    <row r="56" spans="1:4" x14ac:dyDescent="0.2">
      <c r="A56" s="238" t="s">
        <v>929</v>
      </c>
      <c r="B56" s="238" t="s">
        <v>930</v>
      </c>
      <c r="C56" s="236">
        <v>-8582.08</v>
      </c>
      <c r="D56" s="222"/>
    </row>
    <row r="57" spans="1:4" x14ac:dyDescent="0.2">
      <c r="A57" s="238" t="s">
        <v>931</v>
      </c>
      <c r="B57" s="238" t="s">
        <v>932</v>
      </c>
      <c r="C57" s="236">
        <v>-12879696.789999999</v>
      </c>
      <c r="D57" s="222"/>
    </row>
    <row r="58" spans="1:4" x14ac:dyDescent="0.2">
      <c r="A58" s="238" t="s">
        <v>933</v>
      </c>
      <c r="B58" s="238" t="s">
        <v>934</v>
      </c>
      <c r="C58" s="236">
        <v>-26736675.420000002</v>
      </c>
      <c r="D58" s="222"/>
    </row>
    <row r="59" spans="1:4" x14ac:dyDescent="0.2">
      <c r="A59" s="238" t="s">
        <v>935</v>
      </c>
      <c r="B59" s="238" t="s">
        <v>936</v>
      </c>
      <c r="C59" s="236">
        <v>-10617131.42</v>
      </c>
      <c r="D59" s="222"/>
    </row>
    <row r="60" spans="1:4" x14ac:dyDescent="0.2">
      <c r="A60" s="238" t="s">
        <v>937</v>
      </c>
      <c r="B60" s="238" t="s">
        <v>938</v>
      </c>
      <c r="C60" s="236">
        <v>-14250818.119999999</v>
      </c>
      <c r="D60" s="222"/>
    </row>
    <row r="61" spans="1:4" x14ac:dyDescent="0.2">
      <c r="A61" s="238"/>
      <c r="B61" s="238"/>
      <c r="C61" s="236"/>
      <c r="D61" s="222"/>
    </row>
    <row r="62" spans="1:4" x14ac:dyDescent="0.2">
      <c r="A62" s="251"/>
      <c r="B62" s="251" t="s">
        <v>353</v>
      </c>
      <c r="C62" s="233">
        <f>SUM(C49:C61)</f>
        <v>-116539728.07000001</v>
      </c>
      <c r="D62" s="244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  <row r="71" spans="1:4" x14ac:dyDescent="0.2">
      <c r="A71" s="60"/>
      <c r="B71" s="60"/>
      <c r="C71" s="36"/>
      <c r="D71" s="36"/>
    </row>
    <row r="72" spans="1:4" x14ac:dyDescent="0.2">
      <c r="A72" s="60"/>
      <c r="B72" s="60"/>
      <c r="C72" s="36"/>
      <c r="D72" s="36"/>
    </row>
    <row r="73" spans="1:4" x14ac:dyDescent="0.2">
      <c r="A73" s="60"/>
      <c r="B73" s="60"/>
      <c r="C73" s="36"/>
      <c r="D73" s="36"/>
    </row>
    <row r="74" spans="1:4" x14ac:dyDescent="0.2">
      <c r="A74" s="60"/>
      <c r="B74" s="60"/>
      <c r="C74" s="36"/>
      <c r="D74" s="36"/>
    </row>
    <row r="75" spans="1:4" x14ac:dyDescent="0.2">
      <c r="A75" s="60"/>
      <c r="B75" s="60"/>
      <c r="C75" s="36"/>
      <c r="D75" s="36"/>
    </row>
    <row r="76" spans="1:4" x14ac:dyDescent="0.2">
      <c r="A76" s="60"/>
      <c r="B76" s="60"/>
      <c r="C76" s="36"/>
      <c r="D76" s="36"/>
    </row>
    <row r="77" spans="1:4" x14ac:dyDescent="0.2">
      <c r="A77" s="60"/>
      <c r="B77" s="60"/>
      <c r="C77" s="36"/>
      <c r="D77" s="36"/>
    </row>
    <row r="78" spans="1:4" x14ac:dyDescent="0.2">
      <c r="A78" s="60"/>
      <c r="B78" s="60"/>
      <c r="C78" s="36"/>
      <c r="D78" s="36"/>
    </row>
    <row r="79" spans="1:4" x14ac:dyDescent="0.2">
      <c r="A79" s="60"/>
      <c r="B79" s="60"/>
      <c r="C79" s="36"/>
      <c r="D79" s="36"/>
    </row>
  </sheetData>
  <dataValidations count="4">
    <dataValidation allowBlank="1" showInputMessage="1" showErrorMessage="1" prompt="Saldo final de la Información Financiera Trimestral que se presenta (trimestral: 1er, 2do, 3ro. o 4to.)." sqref="C6 C48"/>
    <dataValidation allowBlank="1" showInputMessage="1" showErrorMessage="1" prompt="Corresponde al número de la cuenta de acuerdo al Plan de Cuentas emitido por el CONAC (DOF 23/12/2015)." sqref="A6 A48"/>
    <dataValidation allowBlank="1" showInputMessage="1" showErrorMessage="1" prompt="Corresponde al nombre o descripción de la cuenta de acuerdo al Plan de Cuentas emitido por el CONAC." sqref="B6 B48"/>
    <dataValidation allowBlank="1" showInputMessage="1" showErrorMessage="1" prompt="Características cualitativas significativas que les impacten financieramente." sqref="D6 D48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4" t="s">
        <v>143</v>
      </c>
      <c r="B2" s="455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9" t="s">
        <v>361</v>
      </c>
      <c r="B5" s="309"/>
      <c r="C5" s="22"/>
      <c r="E5" s="190" t="s">
        <v>360</v>
      </c>
    </row>
    <row r="6" spans="1:5" x14ac:dyDescent="0.2">
      <c r="A6" s="315"/>
      <c r="B6" s="315"/>
      <c r="C6" s="316"/>
      <c r="D6" s="315"/>
      <c r="E6" s="336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3" t="s">
        <v>340</v>
      </c>
      <c r="E7" s="225" t="s">
        <v>262</v>
      </c>
    </row>
    <row r="8" spans="1:5" x14ac:dyDescent="0.2">
      <c r="A8" s="342" t="s">
        <v>518</v>
      </c>
      <c r="B8" s="342" t="s">
        <v>518</v>
      </c>
      <c r="C8" s="341"/>
      <c r="D8" s="340"/>
      <c r="E8" s="340"/>
    </row>
    <row r="9" spans="1:5" x14ac:dyDescent="0.2">
      <c r="A9" s="342"/>
      <c r="B9" s="342"/>
      <c r="C9" s="341"/>
      <c r="D9" s="340"/>
      <c r="E9" s="340"/>
    </row>
    <row r="10" spans="1:5" x14ac:dyDescent="0.2">
      <c r="A10" s="342"/>
      <c r="B10" s="342"/>
      <c r="C10" s="341"/>
      <c r="D10" s="340"/>
      <c r="E10" s="340"/>
    </row>
    <row r="11" spans="1:5" x14ac:dyDescent="0.2">
      <c r="A11" s="342"/>
      <c r="B11" s="342"/>
      <c r="C11" s="341"/>
      <c r="D11" s="340"/>
      <c r="E11" s="340"/>
    </row>
    <row r="12" spans="1:5" x14ac:dyDescent="0.2">
      <c r="A12" s="342"/>
      <c r="B12" s="342"/>
      <c r="C12" s="341"/>
      <c r="D12" s="340"/>
      <c r="E12" s="340"/>
    </row>
    <row r="13" spans="1:5" x14ac:dyDescent="0.2">
      <c r="A13" s="342"/>
      <c r="B13" s="342"/>
      <c r="C13" s="341"/>
      <c r="D13" s="340"/>
      <c r="E13" s="340"/>
    </row>
    <row r="14" spans="1:5" x14ac:dyDescent="0.2">
      <c r="A14" s="339"/>
      <c r="B14" s="251" t="s">
        <v>359</v>
      </c>
      <c r="C14" s="220">
        <f>SUM(C8:C13)</f>
        <v>0</v>
      </c>
      <c r="D14" s="338"/>
      <c r="E14" s="33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4" t="s">
        <v>143</v>
      </c>
      <c r="B2" s="45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1" t="s">
        <v>205</v>
      </c>
      <c r="B7" s="472"/>
      <c r="C7" s="472"/>
      <c r="D7" s="472"/>
      <c r="E7" s="473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view="pageBreakPreview" topLeftCell="A88" zoomScaleNormal="100" zoomScaleSheetLayoutView="100" workbookViewId="0">
      <selection activeCell="E100" sqref="E100"/>
    </sheetView>
  </sheetViews>
  <sheetFormatPr baseColWidth="10" defaultRowHeight="11.25" x14ac:dyDescent="0.2"/>
  <cols>
    <col min="1" max="1" width="17.42578125" style="60" customWidth="1"/>
    <col min="2" max="2" width="50.7109375" style="60" customWidth="1"/>
    <col min="3" max="3" width="10.85546875" style="36" bestFit="1" customWidth="1"/>
    <col min="4" max="4" width="8.5703125" style="63" bestFit="1" customWidth="1"/>
    <col min="5" max="5" width="11.7109375" style="64" bestFit="1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6"/>
      <c r="E1" s="5"/>
    </row>
    <row r="2" spans="1:8" s="12" customFormat="1" ht="11.25" customHeight="1" x14ac:dyDescent="0.2">
      <c r="A2" s="21" t="s">
        <v>0</v>
      </c>
      <c r="B2" s="21"/>
      <c r="C2" s="22"/>
      <c r="D2" s="356"/>
      <c r="E2" s="35"/>
    </row>
    <row r="3" spans="1:8" s="12" customFormat="1" ht="10.5" customHeight="1" x14ac:dyDescent="0.2">
      <c r="C3" s="22"/>
      <c r="D3" s="356"/>
      <c r="E3" s="35"/>
    </row>
    <row r="4" spans="1:8" s="12" customFormat="1" ht="10.5" customHeight="1" x14ac:dyDescent="0.2">
      <c r="C4" s="22"/>
      <c r="D4" s="356"/>
      <c r="E4" s="35"/>
    </row>
    <row r="5" spans="1:8" s="12" customFormat="1" ht="11.25" customHeight="1" x14ac:dyDescent="0.2">
      <c r="A5" s="217" t="s">
        <v>366</v>
      </c>
      <c r="B5" s="217"/>
      <c r="C5" s="22"/>
      <c r="D5" s="355"/>
      <c r="E5" s="354" t="s">
        <v>365</v>
      </c>
    </row>
    <row r="6" spans="1:8" ht="11.25" customHeight="1" x14ac:dyDescent="0.2">
      <c r="A6" s="249"/>
      <c r="B6" s="249"/>
      <c r="C6" s="247"/>
      <c r="D6" s="353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2" t="s">
        <v>364</v>
      </c>
      <c r="E7" s="351" t="s">
        <v>363</v>
      </c>
      <c r="F7" s="89"/>
      <c r="G7" s="89"/>
      <c r="H7" s="89"/>
    </row>
    <row r="8" spans="1:8" x14ac:dyDescent="0.2">
      <c r="A8" s="238" t="s">
        <v>939</v>
      </c>
      <c r="B8" s="238" t="s">
        <v>940</v>
      </c>
      <c r="C8" s="252">
        <v>3102638.22</v>
      </c>
      <c r="D8" s="350">
        <f>C8/C104</f>
        <v>4.7819860743918564E-2</v>
      </c>
      <c r="E8" s="349"/>
    </row>
    <row r="9" spans="1:8" x14ac:dyDescent="0.2">
      <c r="A9" s="238" t="s">
        <v>941</v>
      </c>
      <c r="B9" s="238" t="s">
        <v>942</v>
      </c>
      <c r="C9" s="252">
        <v>18182458.100000001</v>
      </c>
      <c r="D9" s="350">
        <f>C9/C104</f>
        <v>0.28023976779482013</v>
      </c>
      <c r="E9" s="349"/>
    </row>
    <row r="10" spans="1:8" x14ac:dyDescent="0.2">
      <c r="A10" s="238" t="s">
        <v>943</v>
      </c>
      <c r="B10" s="238" t="s">
        <v>944</v>
      </c>
      <c r="C10" s="252">
        <v>162017.14000000001</v>
      </c>
      <c r="D10" s="350">
        <f>C10/C104</f>
        <v>2.4971126259535209E-3</v>
      </c>
      <c r="E10" s="349"/>
    </row>
    <row r="11" spans="1:8" x14ac:dyDescent="0.2">
      <c r="A11" s="238" t="s">
        <v>945</v>
      </c>
      <c r="B11" s="238" t="s">
        <v>946</v>
      </c>
      <c r="C11" s="252">
        <v>1121792.8400000001</v>
      </c>
      <c r="D11" s="350">
        <f>C11/C104</f>
        <v>1.7289794551787904E-2</v>
      </c>
      <c r="E11" s="349"/>
    </row>
    <row r="12" spans="1:8" x14ac:dyDescent="0.2">
      <c r="A12" s="238" t="s">
        <v>947</v>
      </c>
      <c r="B12" s="238" t="s">
        <v>948</v>
      </c>
      <c r="C12" s="252">
        <v>136530</v>
      </c>
      <c r="D12" s="350">
        <f>C12/C104</f>
        <v>2.1042883908544132E-3</v>
      </c>
      <c r="E12" s="349"/>
    </row>
    <row r="13" spans="1:8" x14ac:dyDescent="0.2">
      <c r="A13" s="238" t="s">
        <v>949</v>
      </c>
      <c r="B13" s="238" t="s">
        <v>950</v>
      </c>
      <c r="C13" s="252">
        <v>307834.15999999997</v>
      </c>
      <c r="D13" s="350">
        <f>C13/C104</f>
        <v>4.7445385570674568E-3</v>
      </c>
      <c r="E13" s="349"/>
    </row>
    <row r="14" spans="1:8" x14ac:dyDescent="0.2">
      <c r="A14" s="238" t="s">
        <v>951</v>
      </c>
      <c r="B14" s="238" t="s">
        <v>952</v>
      </c>
      <c r="C14" s="252">
        <v>169561.97</v>
      </c>
      <c r="D14" s="350">
        <f>C14/C104</f>
        <v>2.6133984106160133E-3</v>
      </c>
      <c r="E14" s="349"/>
    </row>
    <row r="15" spans="1:8" x14ac:dyDescent="0.2">
      <c r="A15" s="238" t="s">
        <v>953</v>
      </c>
      <c r="B15" s="238" t="s">
        <v>954</v>
      </c>
      <c r="C15" s="252">
        <v>126000</v>
      </c>
      <c r="D15" s="350">
        <f>C15/C104</f>
        <v>1.941993241394976E-3</v>
      </c>
      <c r="E15" s="349"/>
    </row>
    <row r="16" spans="1:8" x14ac:dyDescent="0.2">
      <c r="A16" s="238" t="s">
        <v>955</v>
      </c>
      <c r="B16" s="238" t="s">
        <v>956</v>
      </c>
      <c r="C16" s="252">
        <v>1860818.29</v>
      </c>
      <c r="D16" s="350">
        <f>C16/C104</f>
        <v>2.8680131290826638E-2</v>
      </c>
      <c r="E16" s="349"/>
    </row>
    <row r="17" spans="1:5" x14ac:dyDescent="0.2">
      <c r="A17" s="238" t="s">
        <v>957</v>
      </c>
      <c r="B17" s="238" t="s">
        <v>958</v>
      </c>
      <c r="C17" s="252">
        <v>812094.33</v>
      </c>
      <c r="D17" s="350">
        <f>C17/C104</f>
        <v>1.2516521430437945E-2</v>
      </c>
      <c r="E17" s="349"/>
    </row>
    <row r="18" spans="1:5" x14ac:dyDescent="0.2">
      <c r="A18" s="238" t="s">
        <v>959</v>
      </c>
      <c r="B18" s="238" t="s">
        <v>960</v>
      </c>
      <c r="C18" s="252">
        <v>1009658.66</v>
      </c>
      <c r="D18" s="350">
        <f>C18/C104</f>
        <v>1.5561510268538952E-2</v>
      </c>
      <c r="E18" s="349"/>
    </row>
    <row r="19" spans="1:5" x14ac:dyDescent="0.2">
      <c r="A19" s="238" t="s">
        <v>961</v>
      </c>
      <c r="B19" s="238" t="s">
        <v>962</v>
      </c>
      <c r="C19" s="252">
        <v>123647.46</v>
      </c>
      <c r="D19" s="350">
        <f>C19/C104</f>
        <v>1.905734378060759E-3</v>
      </c>
      <c r="E19" s="349"/>
    </row>
    <row r="20" spans="1:5" x14ac:dyDescent="0.2">
      <c r="A20" s="238" t="s">
        <v>963</v>
      </c>
      <c r="B20" s="238" t="s">
        <v>964</v>
      </c>
      <c r="C20" s="252">
        <v>262038.22</v>
      </c>
      <c r="D20" s="350">
        <f>C20/C104</f>
        <v>4.0387020018029353E-3</v>
      </c>
      <c r="E20" s="349"/>
    </row>
    <row r="21" spans="1:5" x14ac:dyDescent="0.2">
      <c r="A21" s="238" t="s">
        <v>965</v>
      </c>
      <c r="B21" s="238" t="s">
        <v>966</v>
      </c>
      <c r="C21" s="252">
        <v>960831.52</v>
      </c>
      <c r="D21" s="350">
        <f>C21/C104</f>
        <v>1.4808954904438584E-2</v>
      </c>
      <c r="E21" s="349"/>
    </row>
    <row r="22" spans="1:5" x14ac:dyDescent="0.2">
      <c r="A22" s="238" t="s">
        <v>967</v>
      </c>
      <c r="B22" s="238" t="s">
        <v>968</v>
      </c>
      <c r="C22" s="252">
        <v>-15000.02</v>
      </c>
      <c r="D22" s="350">
        <f>C22/C104</f>
        <v>-2.3118997984753546E-4</v>
      </c>
      <c r="E22" s="349"/>
    </row>
    <row r="23" spans="1:5" x14ac:dyDescent="0.2">
      <c r="A23" s="238" t="s">
        <v>969</v>
      </c>
      <c r="B23" s="238" t="s">
        <v>970</v>
      </c>
      <c r="C23" s="252">
        <v>428430.75</v>
      </c>
      <c r="D23" s="350">
        <f>C23/C104</f>
        <v>6.6032509595696873E-3</v>
      </c>
      <c r="E23" s="349"/>
    </row>
    <row r="24" spans="1:5" x14ac:dyDescent="0.2">
      <c r="A24" s="238" t="s">
        <v>971</v>
      </c>
      <c r="B24" s="238" t="s">
        <v>972</v>
      </c>
      <c r="C24" s="252">
        <v>3800408.17</v>
      </c>
      <c r="D24" s="350">
        <f>C24/C104</f>
        <v>5.8574341116525784E-2</v>
      </c>
      <c r="E24" s="349"/>
    </row>
    <row r="25" spans="1:5" x14ac:dyDescent="0.2">
      <c r="A25" s="238" t="s">
        <v>973</v>
      </c>
      <c r="B25" s="238" t="s">
        <v>974</v>
      </c>
      <c r="C25" s="252">
        <v>65818.61</v>
      </c>
      <c r="D25" s="350">
        <f>C25/C104</f>
        <v>1.0144388553810458E-3</v>
      </c>
      <c r="E25" s="349"/>
    </row>
    <row r="26" spans="1:5" x14ac:dyDescent="0.2">
      <c r="A26" s="238" t="s">
        <v>975</v>
      </c>
      <c r="B26" s="238" t="s">
        <v>976</v>
      </c>
      <c r="C26" s="252">
        <v>132375.1</v>
      </c>
      <c r="D26" s="350">
        <f>C26/C104</f>
        <v>2.0402503930871752E-3</v>
      </c>
      <c r="E26" s="349"/>
    </row>
    <row r="27" spans="1:5" x14ac:dyDescent="0.2">
      <c r="A27" s="238" t="s">
        <v>977</v>
      </c>
      <c r="B27" s="238" t="s">
        <v>978</v>
      </c>
      <c r="C27" s="252">
        <v>116749.88</v>
      </c>
      <c r="D27" s="350">
        <f>C27/C104</f>
        <v>1.7994244277275751E-3</v>
      </c>
      <c r="E27" s="349"/>
    </row>
    <row r="28" spans="1:5" x14ac:dyDescent="0.2">
      <c r="A28" s="238" t="s">
        <v>979</v>
      </c>
      <c r="B28" s="238" t="s">
        <v>980</v>
      </c>
      <c r="C28" s="252">
        <v>16565.8</v>
      </c>
      <c r="D28" s="350">
        <f>C28/C104</f>
        <v>2.5532279078016579E-4</v>
      </c>
      <c r="E28" s="349"/>
    </row>
    <row r="29" spans="1:5" x14ac:dyDescent="0.2">
      <c r="A29" s="238" t="s">
        <v>981</v>
      </c>
      <c r="B29" s="238" t="s">
        <v>982</v>
      </c>
      <c r="C29" s="252">
        <v>46701.64</v>
      </c>
      <c r="D29" s="350">
        <f>C29/C104</f>
        <v>7.1979578763540684E-4</v>
      </c>
      <c r="E29" s="349"/>
    </row>
    <row r="30" spans="1:5" x14ac:dyDescent="0.2">
      <c r="A30" s="238" t="s">
        <v>983</v>
      </c>
      <c r="B30" s="238" t="s">
        <v>984</v>
      </c>
      <c r="C30" s="252">
        <v>20119.82</v>
      </c>
      <c r="D30" s="350">
        <f>C30/C104</f>
        <v>3.1009963855621798E-4</v>
      </c>
      <c r="E30" s="349"/>
    </row>
    <row r="31" spans="1:5" x14ac:dyDescent="0.2">
      <c r="A31" s="238" t="s">
        <v>985</v>
      </c>
      <c r="B31" s="238" t="s">
        <v>986</v>
      </c>
      <c r="C31" s="252">
        <v>16914.400000000001</v>
      </c>
      <c r="D31" s="350">
        <f>C31/C104</f>
        <v>2.6069563874802525E-4</v>
      </c>
      <c r="E31" s="349"/>
    </row>
    <row r="32" spans="1:5" x14ac:dyDescent="0.2">
      <c r="A32" s="238" t="s">
        <v>987</v>
      </c>
      <c r="B32" s="238" t="s">
        <v>988</v>
      </c>
      <c r="C32" s="252">
        <v>9739</v>
      </c>
      <c r="D32" s="350">
        <f>C32/C104</f>
        <v>1.5010374744401327E-4</v>
      </c>
      <c r="E32" s="349"/>
    </row>
    <row r="33" spans="1:5" x14ac:dyDescent="0.2">
      <c r="A33" s="238" t="s">
        <v>989</v>
      </c>
      <c r="B33" s="238" t="s">
        <v>990</v>
      </c>
      <c r="C33" s="252">
        <v>8140.99</v>
      </c>
      <c r="D33" s="350">
        <f>C33/C104</f>
        <v>1.2547418697034989E-4</v>
      </c>
      <c r="E33" s="349"/>
    </row>
    <row r="34" spans="1:5" x14ac:dyDescent="0.2">
      <c r="A34" s="238" t="s">
        <v>991</v>
      </c>
      <c r="B34" s="238" t="s">
        <v>992</v>
      </c>
      <c r="C34" s="252">
        <v>1160</v>
      </c>
      <c r="D34" s="350">
        <f>C34/C104</f>
        <v>1.7878667936652159E-5</v>
      </c>
      <c r="E34" s="349"/>
    </row>
    <row r="35" spans="1:5" x14ac:dyDescent="0.2">
      <c r="A35" s="238" t="s">
        <v>993</v>
      </c>
      <c r="B35" s="238" t="s">
        <v>994</v>
      </c>
      <c r="C35" s="252">
        <v>388011.73</v>
      </c>
      <c r="D35" s="350">
        <f>C35/C104</f>
        <v>5.980286962237874E-3</v>
      </c>
      <c r="E35" s="349"/>
    </row>
    <row r="36" spans="1:5" x14ac:dyDescent="0.2">
      <c r="A36" s="238" t="s">
        <v>995</v>
      </c>
      <c r="B36" s="238" t="s">
        <v>996</v>
      </c>
      <c r="C36" s="252">
        <v>16904.75</v>
      </c>
      <c r="D36" s="350">
        <f>C36/C104</f>
        <v>2.6054690672596602E-4</v>
      </c>
      <c r="E36" s="349"/>
    </row>
    <row r="37" spans="1:5" x14ac:dyDescent="0.2">
      <c r="A37" s="238" t="s">
        <v>997</v>
      </c>
      <c r="B37" s="238" t="s">
        <v>998</v>
      </c>
      <c r="C37" s="252">
        <v>17138.509999999998</v>
      </c>
      <c r="D37" s="350">
        <f>C37/C104</f>
        <v>2.6414976656809685E-4</v>
      </c>
      <c r="E37" s="349"/>
    </row>
    <row r="38" spans="1:5" x14ac:dyDescent="0.2">
      <c r="A38" s="238" t="s">
        <v>999</v>
      </c>
      <c r="B38" s="238" t="s">
        <v>1000</v>
      </c>
      <c r="C38" s="252">
        <v>56743.32</v>
      </c>
      <c r="D38" s="350">
        <f>C38/C104</f>
        <v>8.7456463439930445E-4</v>
      </c>
      <c r="E38" s="349"/>
    </row>
    <row r="39" spans="1:5" x14ac:dyDescent="0.2">
      <c r="A39" s="238" t="s">
        <v>1001</v>
      </c>
      <c r="B39" s="238" t="s">
        <v>1002</v>
      </c>
      <c r="C39" s="252">
        <v>15165.09</v>
      </c>
      <c r="D39" s="350">
        <f>C39/C104</f>
        <v>2.3373414512021059E-4</v>
      </c>
      <c r="E39" s="349"/>
    </row>
    <row r="40" spans="1:5" x14ac:dyDescent="0.2">
      <c r="A40" s="238" t="s">
        <v>1003</v>
      </c>
      <c r="B40" s="238" t="s">
        <v>1004</v>
      </c>
      <c r="C40" s="252">
        <v>733412.37</v>
      </c>
      <c r="D40" s="350">
        <f>C40/C104</f>
        <v>1.1303824330916439E-2</v>
      </c>
      <c r="E40" s="349"/>
    </row>
    <row r="41" spans="1:5" x14ac:dyDescent="0.2">
      <c r="A41" s="238" t="s">
        <v>1005</v>
      </c>
      <c r="B41" s="238" t="s">
        <v>1006</v>
      </c>
      <c r="C41" s="252">
        <v>1951748.31</v>
      </c>
      <c r="D41" s="350">
        <f>C41/C104</f>
        <v>3.0081603388286242E-2</v>
      </c>
      <c r="E41" s="349"/>
    </row>
    <row r="42" spans="1:5" x14ac:dyDescent="0.2">
      <c r="A42" s="238" t="s">
        <v>1007</v>
      </c>
      <c r="B42" s="238" t="s">
        <v>1008</v>
      </c>
      <c r="C42" s="252">
        <v>316448.33</v>
      </c>
      <c r="D42" s="350">
        <f>C42/C104</f>
        <v>4.8773056992914843E-3</v>
      </c>
      <c r="E42" s="349"/>
    </row>
    <row r="43" spans="1:5" x14ac:dyDescent="0.2">
      <c r="A43" s="238" t="s">
        <v>1009</v>
      </c>
      <c r="B43" s="238" t="s">
        <v>1010</v>
      </c>
      <c r="C43" s="252">
        <v>13735.54</v>
      </c>
      <c r="D43" s="350">
        <f>C43/C104</f>
        <v>2.1170099878500278E-4</v>
      </c>
      <c r="E43" s="349"/>
    </row>
    <row r="44" spans="1:5" x14ac:dyDescent="0.2">
      <c r="A44" s="238" t="s">
        <v>1011</v>
      </c>
      <c r="B44" s="238" t="s">
        <v>1012</v>
      </c>
      <c r="C44" s="252">
        <v>12876</v>
      </c>
      <c r="D44" s="350">
        <f>C44/C104</f>
        <v>1.9845321409683896E-4</v>
      </c>
      <c r="E44" s="349"/>
    </row>
    <row r="45" spans="1:5" x14ac:dyDescent="0.2">
      <c r="A45" s="238" t="s">
        <v>1013</v>
      </c>
      <c r="B45" s="238" t="s">
        <v>1014</v>
      </c>
      <c r="C45" s="252">
        <v>15340.57</v>
      </c>
      <c r="D45" s="350">
        <f>C45/C104</f>
        <v>2.3643875602497242E-4</v>
      </c>
      <c r="E45" s="349"/>
    </row>
    <row r="46" spans="1:5" x14ac:dyDescent="0.2">
      <c r="A46" s="238" t="s">
        <v>1015</v>
      </c>
      <c r="B46" s="238" t="s">
        <v>1016</v>
      </c>
      <c r="C46" s="252">
        <v>20597.89</v>
      </c>
      <c r="D46" s="350">
        <f>C46/C104</f>
        <v>3.1746796164283458E-4</v>
      </c>
      <c r="E46" s="349"/>
    </row>
    <row r="47" spans="1:5" x14ac:dyDescent="0.2">
      <c r="A47" s="238" t="s">
        <v>1017</v>
      </c>
      <c r="B47" s="238" t="s">
        <v>1018</v>
      </c>
      <c r="C47" s="252">
        <v>8568704.4600000009</v>
      </c>
      <c r="D47" s="350">
        <f>C47/C104</f>
        <v>0.13206639800659514</v>
      </c>
      <c r="E47" s="349"/>
    </row>
    <row r="48" spans="1:5" x14ac:dyDescent="0.2">
      <c r="A48" s="238" t="s">
        <v>1019</v>
      </c>
      <c r="B48" s="238" t="s">
        <v>1020</v>
      </c>
      <c r="C48" s="252">
        <v>133184.25</v>
      </c>
      <c r="D48" s="350">
        <f>C48/C104</f>
        <v>2.0527215346052285E-3</v>
      </c>
      <c r="E48" s="349"/>
    </row>
    <row r="49" spans="1:5" x14ac:dyDescent="0.2">
      <c r="A49" s="238" t="s">
        <v>1021</v>
      </c>
      <c r="B49" s="238" t="s">
        <v>1022</v>
      </c>
      <c r="C49" s="252">
        <v>169330</v>
      </c>
      <c r="D49" s="350">
        <f>C49/C104</f>
        <v>2.6098231394080258E-3</v>
      </c>
      <c r="E49" s="349"/>
    </row>
    <row r="50" spans="1:5" x14ac:dyDescent="0.2">
      <c r="A50" s="238" t="s">
        <v>1023</v>
      </c>
      <c r="B50" s="238" t="s">
        <v>1024</v>
      </c>
      <c r="C50" s="252">
        <v>178387.02</v>
      </c>
      <c r="D50" s="350">
        <f>C50/C104</f>
        <v>2.7494157713697648E-3</v>
      </c>
      <c r="E50" s="349"/>
    </row>
    <row r="51" spans="1:5" x14ac:dyDescent="0.2">
      <c r="A51" s="238" t="s">
        <v>1025</v>
      </c>
      <c r="B51" s="238" t="s">
        <v>1026</v>
      </c>
      <c r="C51" s="252">
        <v>174207.33</v>
      </c>
      <c r="D51" s="350">
        <f>C51/C104</f>
        <v>2.6849956941386046E-3</v>
      </c>
      <c r="E51" s="349"/>
    </row>
    <row r="52" spans="1:5" x14ac:dyDescent="0.2">
      <c r="A52" s="238" t="s">
        <v>1027</v>
      </c>
      <c r="B52" s="238" t="s">
        <v>1028</v>
      </c>
      <c r="C52" s="252">
        <v>15080</v>
      </c>
      <c r="D52" s="350">
        <f>C52/C104</f>
        <v>2.3242268317647807E-4</v>
      </c>
      <c r="E52" s="349"/>
    </row>
    <row r="53" spans="1:5" x14ac:dyDescent="0.2">
      <c r="A53" s="238" t="s">
        <v>1029</v>
      </c>
      <c r="B53" s="238" t="s">
        <v>1030</v>
      </c>
      <c r="C53" s="252">
        <v>4333.97</v>
      </c>
      <c r="D53" s="350">
        <f>C53/C104</f>
        <v>6.6797940066734801E-5</v>
      </c>
      <c r="E53" s="349"/>
    </row>
    <row r="54" spans="1:5" x14ac:dyDescent="0.2">
      <c r="A54" s="238" t="s">
        <v>1031</v>
      </c>
      <c r="B54" s="238" t="s">
        <v>1032</v>
      </c>
      <c r="C54" s="252">
        <v>478.83</v>
      </c>
      <c r="D54" s="350">
        <f>C54/C104</f>
        <v>7.3800366966440972E-6</v>
      </c>
      <c r="E54" s="349"/>
    </row>
    <row r="55" spans="1:5" x14ac:dyDescent="0.2">
      <c r="A55" s="238" t="s">
        <v>1033</v>
      </c>
      <c r="B55" s="238" t="s">
        <v>1034</v>
      </c>
      <c r="C55" s="252">
        <v>63000</v>
      </c>
      <c r="D55" s="350">
        <f>C55/C104</f>
        <v>9.7099662069748799E-4</v>
      </c>
      <c r="E55" s="349"/>
    </row>
    <row r="56" spans="1:5" x14ac:dyDescent="0.2">
      <c r="A56" s="238" t="s">
        <v>1035</v>
      </c>
      <c r="B56" s="238" t="s">
        <v>1036</v>
      </c>
      <c r="C56" s="252">
        <v>278174.73</v>
      </c>
      <c r="D56" s="350">
        <f>C56/C104</f>
        <v>4.2874082983085093E-3</v>
      </c>
      <c r="E56" s="349"/>
    </row>
    <row r="57" spans="1:5" x14ac:dyDescent="0.2">
      <c r="A57" s="238" t="s">
        <v>1037</v>
      </c>
      <c r="B57" s="238" t="s">
        <v>1038</v>
      </c>
      <c r="C57" s="252">
        <v>1740</v>
      </c>
      <c r="D57" s="350">
        <f>C57/C104</f>
        <v>2.681800190497824E-5</v>
      </c>
      <c r="E57" s="349"/>
    </row>
    <row r="58" spans="1:5" x14ac:dyDescent="0.2">
      <c r="A58" s="238" t="s">
        <v>1039</v>
      </c>
      <c r="B58" s="238" t="s">
        <v>1040</v>
      </c>
      <c r="C58" s="252">
        <v>117508</v>
      </c>
      <c r="D58" s="350">
        <f>C58/C104</f>
        <v>1.8111090619828637E-3</v>
      </c>
      <c r="E58" s="349"/>
    </row>
    <row r="59" spans="1:5" x14ac:dyDescent="0.2">
      <c r="A59" s="238" t="s">
        <v>1041</v>
      </c>
      <c r="B59" s="238" t="s">
        <v>1042</v>
      </c>
      <c r="C59" s="252">
        <v>311440</v>
      </c>
      <c r="D59" s="350">
        <f>C59/C104</f>
        <v>4.8001140880956448E-3</v>
      </c>
      <c r="E59" s="349"/>
    </row>
    <row r="60" spans="1:5" x14ac:dyDescent="0.2">
      <c r="A60" s="238" t="s">
        <v>1043</v>
      </c>
      <c r="B60" s="238" t="s">
        <v>1044</v>
      </c>
      <c r="C60" s="252">
        <v>4176</v>
      </c>
      <c r="D60" s="350">
        <f>C60/C104</f>
        <v>6.4363204571947768E-5</v>
      </c>
      <c r="E60" s="349"/>
    </row>
    <row r="61" spans="1:5" x14ac:dyDescent="0.2">
      <c r="A61" s="238" t="s">
        <v>1045</v>
      </c>
      <c r="B61" s="238" t="s">
        <v>1046</v>
      </c>
      <c r="C61" s="252">
        <v>487968</v>
      </c>
      <c r="D61" s="350">
        <f>C61/C104</f>
        <v>7.5208774445795525E-3</v>
      </c>
      <c r="E61" s="349"/>
    </row>
    <row r="62" spans="1:5" x14ac:dyDescent="0.2">
      <c r="A62" s="238" t="s">
        <v>1047</v>
      </c>
      <c r="B62" s="238" t="s">
        <v>1048</v>
      </c>
      <c r="C62" s="252">
        <v>366113.4</v>
      </c>
      <c r="D62" s="350">
        <f>C62/C104</f>
        <v>5.6427757808264712E-3</v>
      </c>
      <c r="E62" s="349"/>
    </row>
    <row r="63" spans="1:5" x14ac:dyDescent="0.2">
      <c r="A63" s="238" t="s">
        <v>1049</v>
      </c>
      <c r="B63" s="238" t="s">
        <v>1050</v>
      </c>
      <c r="C63" s="252">
        <v>68500</v>
      </c>
      <c r="D63" s="350">
        <f>C63/C104</f>
        <v>1.0557661669488559E-3</v>
      </c>
      <c r="E63" s="349"/>
    </row>
    <row r="64" spans="1:5" x14ac:dyDescent="0.2">
      <c r="A64" s="238" t="s">
        <v>1051</v>
      </c>
      <c r="B64" s="238" t="s">
        <v>1052</v>
      </c>
      <c r="C64" s="252">
        <v>153500</v>
      </c>
      <c r="D64" s="350">
        <f>C64/C104</f>
        <v>2.365840972651816E-3</v>
      </c>
      <c r="E64" s="349"/>
    </row>
    <row r="65" spans="1:5" x14ac:dyDescent="0.2">
      <c r="A65" s="238" t="s">
        <v>1053</v>
      </c>
      <c r="B65" s="238" t="s">
        <v>1054</v>
      </c>
      <c r="C65" s="252">
        <v>28362.400000000001</v>
      </c>
      <c r="D65" s="350">
        <f>C65/C104</f>
        <v>4.371395961090545E-4</v>
      </c>
      <c r="E65" s="349"/>
    </row>
    <row r="66" spans="1:5" x14ac:dyDescent="0.2">
      <c r="A66" s="238" t="s">
        <v>1055</v>
      </c>
      <c r="B66" s="238" t="s">
        <v>1056</v>
      </c>
      <c r="C66" s="252">
        <v>11762.4</v>
      </c>
      <c r="D66" s="350">
        <f>C66/C104</f>
        <v>1.8128969287765288E-4</v>
      </c>
      <c r="E66" s="349"/>
    </row>
    <row r="67" spans="1:5" x14ac:dyDescent="0.2">
      <c r="A67" s="238" t="s">
        <v>1057</v>
      </c>
      <c r="B67" s="238" t="s">
        <v>1058</v>
      </c>
      <c r="C67" s="252">
        <v>214640</v>
      </c>
      <c r="D67" s="350">
        <f>C67/C104</f>
        <v>3.3081700740715684E-3</v>
      </c>
      <c r="E67" s="349"/>
    </row>
    <row r="68" spans="1:5" x14ac:dyDescent="0.2">
      <c r="A68" s="238" t="s">
        <v>1059</v>
      </c>
      <c r="B68" s="238" t="s">
        <v>1060</v>
      </c>
      <c r="C68" s="252">
        <v>282467.01</v>
      </c>
      <c r="D68" s="350">
        <f>C68/C104</f>
        <v>4.3535636852146597E-3</v>
      </c>
      <c r="E68" s="349"/>
    </row>
    <row r="69" spans="1:5" x14ac:dyDescent="0.2">
      <c r="A69" s="238" t="s">
        <v>1061</v>
      </c>
      <c r="B69" s="238" t="s">
        <v>1062</v>
      </c>
      <c r="C69" s="252">
        <v>13920</v>
      </c>
      <c r="D69" s="350">
        <f>C69/C104</f>
        <v>2.1454401523982592E-4</v>
      </c>
      <c r="E69" s="349"/>
    </row>
    <row r="70" spans="1:5" x14ac:dyDescent="0.2">
      <c r="A70" s="238" t="s">
        <v>1063</v>
      </c>
      <c r="B70" s="238" t="s">
        <v>1064</v>
      </c>
      <c r="C70" s="252">
        <v>36913.99</v>
      </c>
      <c r="D70" s="350">
        <f>C70/C104</f>
        <v>5.6894221502318829E-4</v>
      </c>
      <c r="E70" s="349"/>
    </row>
    <row r="71" spans="1:5" x14ac:dyDescent="0.2">
      <c r="A71" s="238" t="s">
        <v>1065</v>
      </c>
      <c r="B71" s="238" t="s">
        <v>1066</v>
      </c>
      <c r="C71" s="252">
        <v>2250.4</v>
      </c>
      <c r="D71" s="350">
        <f>C71/C104</f>
        <v>3.4684615797105191E-5</v>
      </c>
      <c r="E71" s="349"/>
    </row>
    <row r="72" spans="1:5" x14ac:dyDescent="0.2">
      <c r="A72" s="238" t="s">
        <v>1067</v>
      </c>
      <c r="B72" s="238" t="s">
        <v>1068</v>
      </c>
      <c r="C72" s="252">
        <v>1160</v>
      </c>
      <c r="D72" s="350">
        <f>C72/C104</f>
        <v>1.7878667936652159E-5</v>
      </c>
      <c r="E72" s="349"/>
    </row>
    <row r="73" spans="1:5" x14ac:dyDescent="0.2">
      <c r="A73" s="238" t="s">
        <v>1069</v>
      </c>
      <c r="B73" s="238" t="s">
        <v>1070</v>
      </c>
      <c r="C73" s="252">
        <v>464</v>
      </c>
      <c r="D73" s="350">
        <f>C73/C104</f>
        <v>7.1514671746608633E-6</v>
      </c>
      <c r="E73" s="349"/>
    </row>
    <row r="74" spans="1:5" x14ac:dyDescent="0.2">
      <c r="A74" s="238" t="s">
        <v>1071</v>
      </c>
      <c r="B74" s="238" t="s">
        <v>1072</v>
      </c>
      <c r="C74" s="252">
        <v>1270688.1399999999</v>
      </c>
      <c r="D74" s="350">
        <f>C74/C104</f>
        <v>1.9584664919053592E-2</v>
      </c>
      <c r="E74" s="349"/>
    </row>
    <row r="75" spans="1:5" x14ac:dyDescent="0.2">
      <c r="A75" s="238" t="s">
        <v>1073</v>
      </c>
      <c r="B75" s="238" t="s">
        <v>1074</v>
      </c>
      <c r="C75" s="252">
        <v>816719.55</v>
      </c>
      <c r="D75" s="350">
        <f>C75/C104</f>
        <v>1.2587808303294812E-2</v>
      </c>
      <c r="E75" s="349"/>
    </row>
    <row r="76" spans="1:5" x14ac:dyDescent="0.2">
      <c r="A76" s="238" t="s">
        <v>1075</v>
      </c>
      <c r="B76" s="238" t="s">
        <v>1076</v>
      </c>
      <c r="C76" s="252">
        <v>389890.15</v>
      </c>
      <c r="D76" s="350">
        <f>C76/C104</f>
        <v>6.0092383824323289E-3</v>
      </c>
      <c r="E76" s="349"/>
    </row>
    <row r="77" spans="1:5" x14ac:dyDescent="0.2">
      <c r="A77" s="238" t="s">
        <v>1077</v>
      </c>
      <c r="B77" s="238" t="s">
        <v>1078</v>
      </c>
      <c r="C77" s="252">
        <v>341.06</v>
      </c>
      <c r="D77" s="350">
        <f>C77/C104</f>
        <v>5.256636626271194E-6</v>
      </c>
      <c r="E77" s="349"/>
    </row>
    <row r="78" spans="1:5" x14ac:dyDescent="0.2">
      <c r="A78" s="238" t="s">
        <v>1079</v>
      </c>
      <c r="B78" s="238" t="s">
        <v>1080</v>
      </c>
      <c r="C78" s="252">
        <v>12872</v>
      </c>
      <c r="D78" s="350">
        <f>C78/C104</f>
        <v>1.9839156351774705E-4</v>
      </c>
      <c r="E78" s="349"/>
    </row>
    <row r="79" spans="1:5" x14ac:dyDescent="0.2">
      <c r="A79" s="238" t="s">
        <v>1081</v>
      </c>
      <c r="B79" s="238" t="s">
        <v>1082</v>
      </c>
      <c r="C79" s="252">
        <v>31809.25</v>
      </c>
      <c r="D79" s="350">
        <f>C79/C104</f>
        <v>4.9026467074478677E-4</v>
      </c>
      <c r="E79" s="349"/>
    </row>
    <row r="80" spans="1:5" x14ac:dyDescent="0.2">
      <c r="A80" s="238" t="s">
        <v>1083</v>
      </c>
      <c r="B80" s="238" t="s">
        <v>1084</v>
      </c>
      <c r="C80" s="252">
        <v>62876.42</v>
      </c>
      <c r="D80" s="350">
        <f>C80/C104</f>
        <v>9.690919260564436E-4</v>
      </c>
      <c r="E80" s="349"/>
    </row>
    <row r="81" spans="1:5" x14ac:dyDescent="0.2">
      <c r="A81" s="238" t="s">
        <v>1085</v>
      </c>
      <c r="B81" s="238" t="s">
        <v>1086</v>
      </c>
      <c r="C81" s="252">
        <v>1245491.42</v>
      </c>
      <c r="D81" s="350">
        <f>C81/C104</f>
        <v>1.9196316824249455E-2</v>
      </c>
      <c r="E81" s="349"/>
    </row>
    <row r="82" spans="1:5" x14ac:dyDescent="0.2">
      <c r="A82" s="238" t="s">
        <v>1087</v>
      </c>
      <c r="B82" s="238" t="s">
        <v>1088</v>
      </c>
      <c r="C82" s="252">
        <v>50300</v>
      </c>
      <c r="D82" s="350">
        <f>C82/C104</f>
        <v>7.752560320806928E-4</v>
      </c>
      <c r="E82" s="349"/>
    </row>
    <row r="83" spans="1:5" x14ac:dyDescent="0.2">
      <c r="A83" s="238" t="s">
        <v>1089</v>
      </c>
      <c r="B83" s="238" t="s">
        <v>1090</v>
      </c>
      <c r="C83" s="252">
        <v>440</v>
      </c>
      <c r="D83" s="350">
        <f>C83/C104</f>
        <v>6.7815637001094397E-6</v>
      </c>
      <c r="E83" s="349"/>
    </row>
    <row r="84" spans="1:5" x14ac:dyDescent="0.2">
      <c r="A84" s="238" t="s">
        <v>1091</v>
      </c>
      <c r="B84" s="238" t="s">
        <v>1092</v>
      </c>
      <c r="C84" s="252">
        <v>8039.9</v>
      </c>
      <c r="D84" s="350">
        <f>C84/C104</f>
        <v>1.2391612271024974E-4</v>
      </c>
      <c r="E84" s="349"/>
    </row>
    <row r="85" spans="1:5" x14ac:dyDescent="0.2">
      <c r="A85" s="238" t="s">
        <v>1093</v>
      </c>
      <c r="B85" s="238" t="s">
        <v>1094</v>
      </c>
      <c r="C85" s="252">
        <v>13144.52</v>
      </c>
      <c r="D85" s="350">
        <f>C85/C104</f>
        <v>2.0259181747127848E-4</v>
      </c>
      <c r="E85" s="349"/>
    </row>
    <row r="86" spans="1:5" x14ac:dyDescent="0.2">
      <c r="A86" s="238" t="s">
        <v>1095</v>
      </c>
      <c r="B86" s="238" t="s">
        <v>1096</v>
      </c>
      <c r="C86" s="252">
        <v>5900</v>
      </c>
      <c r="D86" s="350">
        <f>C86/C104</f>
        <v>9.0934604160558395E-5</v>
      </c>
      <c r="E86" s="349"/>
    </row>
    <row r="87" spans="1:5" x14ac:dyDescent="0.2">
      <c r="A87" s="238" t="s">
        <v>1097</v>
      </c>
      <c r="B87" s="238" t="s">
        <v>1098</v>
      </c>
      <c r="C87" s="252">
        <v>21362</v>
      </c>
      <c r="D87" s="350">
        <f>C87/C104</f>
        <v>3.2924491764031331E-4</v>
      </c>
      <c r="E87" s="349"/>
    </row>
    <row r="88" spans="1:5" x14ac:dyDescent="0.2">
      <c r="A88" s="238" t="s">
        <v>1099</v>
      </c>
      <c r="B88" s="238" t="s">
        <v>1100</v>
      </c>
      <c r="C88" s="252">
        <v>419601.06</v>
      </c>
      <c r="D88" s="350">
        <f>C88/C104</f>
        <v>6.4671620841441884E-3</v>
      </c>
      <c r="E88" s="349"/>
    </row>
    <row r="89" spans="1:5" x14ac:dyDescent="0.2">
      <c r="A89" s="238" t="s">
        <v>1101</v>
      </c>
      <c r="B89" s="238" t="s">
        <v>1102</v>
      </c>
      <c r="C89" s="252">
        <v>3752000</v>
      </c>
      <c r="D89" s="350">
        <f>C89/C104</f>
        <v>5.7828243188205952E-2</v>
      </c>
      <c r="E89" s="349"/>
    </row>
    <row r="90" spans="1:5" x14ac:dyDescent="0.2">
      <c r="A90" s="238" t="s">
        <v>1103</v>
      </c>
      <c r="B90" s="238" t="s">
        <v>1104</v>
      </c>
      <c r="C90" s="252">
        <v>2938673.95</v>
      </c>
      <c r="D90" s="350">
        <f>C90/C104</f>
        <v>4.5292737694948237E-2</v>
      </c>
      <c r="E90" s="349"/>
    </row>
    <row r="91" spans="1:5" x14ac:dyDescent="0.2">
      <c r="A91" s="238" t="s">
        <v>1105</v>
      </c>
      <c r="B91" s="238" t="s">
        <v>1106</v>
      </c>
      <c r="C91" s="252">
        <v>770200</v>
      </c>
      <c r="D91" s="350">
        <f>C91/C104</f>
        <v>1.1870819004146115E-2</v>
      </c>
      <c r="E91" s="349"/>
    </row>
    <row r="92" spans="1:5" x14ac:dyDescent="0.2">
      <c r="A92" s="238" t="s">
        <v>1107</v>
      </c>
      <c r="B92" s="238" t="s">
        <v>1108</v>
      </c>
      <c r="C92" s="252">
        <v>1030960</v>
      </c>
      <c r="D92" s="350">
        <f>C92/C104</f>
        <v>1.5889820255147336E-2</v>
      </c>
      <c r="E92" s="349"/>
    </row>
    <row r="93" spans="1:5" x14ac:dyDescent="0.2">
      <c r="A93" s="238" t="s">
        <v>1109</v>
      </c>
      <c r="B93" s="238" t="s">
        <v>1110</v>
      </c>
      <c r="C93" s="252">
        <v>122450</v>
      </c>
      <c r="D93" s="350">
        <f>C93/C104</f>
        <v>1.8872783524509112E-3</v>
      </c>
      <c r="E93" s="349"/>
    </row>
    <row r="94" spans="1:5" x14ac:dyDescent="0.2">
      <c r="A94" s="238" t="s">
        <v>1111</v>
      </c>
      <c r="B94" s="238" t="s">
        <v>1112</v>
      </c>
      <c r="C94" s="252">
        <v>31567.439999999999</v>
      </c>
      <c r="D94" s="350">
        <f>C94/C104</f>
        <v>4.8653773911223343E-4</v>
      </c>
      <c r="E94" s="349"/>
    </row>
    <row r="95" spans="1:5" x14ac:dyDescent="0.2">
      <c r="A95" s="238" t="s">
        <v>1113</v>
      </c>
      <c r="B95" s="238" t="s">
        <v>1114</v>
      </c>
      <c r="C95" s="252">
        <v>388320</v>
      </c>
      <c r="D95" s="350">
        <f>C95/C104</f>
        <v>5.9850382182420397E-3</v>
      </c>
      <c r="E95" s="349"/>
    </row>
    <row r="96" spans="1:5" x14ac:dyDescent="0.2">
      <c r="A96" s="238" t="s">
        <v>1115</v>
      </c>
      <c r="B96" s="238" t="s">
        <v>1116</v>
      </c>
      <c r="C96" s="252">
        <v>3057276.05</v>
      </c>
      <c r="D96" s="350">
        <f>C96/C104</f>
        <v>4.7120709731577205E-2</v>
      </c>
      <c r="E96" s="349"/>
    </row>
    <row r="97" spans="1:5" x14ac:dyDescent="0.2">
      <c r="A97" s="238" t="s">
        <v>1117</v>
      </c>
      <c r="B97" s="238" t="s">
        <v>1118</v>
      </c>
      <c r="C97" s="252">
        <v>81029.740000000005</v>
      </c>
      <c r="D97" s="350">
        <f>C97/C104</f>
        <v>1.2488825986666043E-3</v>
      </c>
      <c r="E97" s="349"/>
    </row>
    <row r="98" spans="1:5" x14ac:dyDescent="0.2">
      <c r="A98" s="238" t="s">
        <v>1119</v>
      </c>
      <c r="B98" s="238" t="s">
        <v>763</v>
      </c>
      <c r="C98" s="252">
        <v>3422</v>
      </c>
      <c r="D98" s="350">
        <f>C98/C104</f>
        <v>5.274207041312387E-5</v>
      </c>
      <c r="E98" s="349"/>
    </row>
    <row r="99" spans="1:5" x14ac:dyDescent="0.2">
      <c r="A99" s="238" t="s">
        <v>1120</v>
      </c>
      <c r="B99" s="238" t="s">
        <v>767</v>
      </c>
      <c r="C99" s="252">
        <v>20629</v>
      </c>
      <c r="D99" s="350">
        <f>C99/C104</f>
        <v>3.1794744902172189E-4</v>
      </c>
      <c r="E99" s="349"/>
    </row>
    <row r="100" spans="1:5" x14ac:dyDescent="0.2">
      <c r="A100" s="238" t="s">
        <v>1121</v>
      </c>
      <c r="B100" s="238" t="s">
        <v>1122</v>
      </c>
      <c r="C100" s="252">
        <v>9918.9</v>
      </c>
      <c r="D100" s="350">
        <f>C100/C104</f>
        <v>1.5287648223867163E-4</v>
      </c>
      <c r="E100" s="349"/>
    </row>
    <row r="101" spans="1:5" x14ac:dyDescent="0.2">
      <c r="A101" s="238" t="s">
        <v>1123</v>
      </c>
      <c r="B101" s="238" t="s">
        <v>771</v>
      </c>
      <c r="C101" s="252">
        <v>90480</v>
      </c>
      <c r="D101" s="350">
        <f>C101/C104</f>
        <v>1.3945360990588684E-3</v>
      </c>
      <c r="E101" s="349"/>
    </row>
    <row r="102" spans="1:5" x14ac:dyDescent="0.2">
      <c r="A102" s="238" t="s">
        <v>1124</v>
      </c>
      <c r="B102" s="238" t="s">
        <v>785</v>
      </c>
      <c r="C102" s="252">
        <v>3455</v>
      </c>
      <c r="D102" s="350">
        <f>C102/C104</f>
        <v>5.325068769063208E-5</v>
      </c>
      <c r="E102" s="349"/>
    </row>
    <row r="103" spans="1:5" x14ac:dyDescent="0.2">
      <c r="A103" s="238"/>
      <c r="B103" s="238"/>
      <c r="C103" s="252"/>
      <c r="D103" s="350">
        <f>C103/C104</f>
        <v>0</v>
      </c>
      <c r="E103" s="349"/>
    </row>
    <row r="104" spans="1:5" x14ac:dyDescent="0.2">
      <c r="A104" s="251"/>
      <c r="B104" s="251" t="s">
        <v>362</v>
      </c>
      <c r="C104" s="250">
        <f>SUM(C8:C103)</f>
        <v>64881791.199999988</v>
      </c>
      <c r="D104" s="348">
        <f>SUM(D8:D103)</f>
        <v>1.0000000000000002</v>
      </c>
      <c r="E104" s="310"/>
    </row>
    <row r="105" spans="1:5" x14ac:dyDescent="0.2">
      <c r="A105" s="347"/>
      <c r="B105" s="347"/>
      <c r="C105" s="346"/>
      <c r="D105" s="345"/>
      <c r="E105" s="34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4" t="s">
        <v>143</v>
      </c>
      <c r="B2" s="455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2.28515625" style="7" bestFit="1" customWidth="1"/>
    <col min="4" max="4" width="11.42578125" style="7" bestFit="1" customWidth="1"/>
    <col min="5" max="5" width="12.28515625" style="7" bestFit="1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9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370</v>
      </c>
      <c r="B5" s="217"/>
      <c r="C5" s="13"/>
      <c r="D5" s="13"/>
      <c r="E5" s="13"/>
      <c r="G5" s="190" t="s">
        <v>369</v>
      </c>
    </row>
    <row r="6" spans="1:7" s="24" customFormat="1" x14ac:dyDescent="0.2">
      <c r="A6" s="279"/>
      <c r="B6" s="279"/>
      <c r="C6" s="23"/>
      <c r="D6" s="335"/>
      <c r="E6" s="335"/>
    </row>
    <row r="7" spans="1:7" ht="15" customHeight="1" x14ac:dyDescent="0.2">
      <c r="A7" s="228" t="s">
        <v>45</v>
      </c>
      <c r="B7" s="227" t="s">
        <v>46</v>
      </c>
      <c r="C7" s="291" t="s">
        <v>47</v>
      </c>
      <c r="D7" s="291" t="s">
        <v>48</v>
      </c>
      <c r="E7" s="358" t="s">
        <v>368</v>
      </c>
      <c r="F7" s="314" t="s">
        <v>242</v>
      </c>
      <c r="G7" s="314" t="s">
        <v>340</v>
      </c>
    </row>
    <row r="8" spans="1:7" x14ac:dyDescent="0.2">
      <c r="A8" s="238" t="s">
        <v>1125</v>
      </c>
      <c r="B8" s="238" t="s">
        <v>1126</v>
      </c>
      <c r="C8" s="252">
        <v>-16698885.800000001</v>
      </c>
      <c r="D8" s="252">
        <v>-16698885.800000001</v>
      </c>
      <c r="E8" s="252">
        <v>0</v>
      </c>
      <c r="F8" s="313"/>
      <c r="G8" s="285"/>
    </row>
    <row r="9" spans="1:7" x14ac:dyDescent="0.2">
      <c r="A9" s="238" t="s">
        <v>1127</v>
      </c>
      <c r="B9" s="238" t="s">
        <v>1128</v>
      </c>
      <c r="C9" s="252">
        <v>-160286.9</v>
      </c>
      <c r="D9" s="252">
        <v>-291511</v>
      </c>
      <c r="E9" s="252">
        <v>-131224.1</v>
      </c>
      <c r="F9" s="252"/>
      <c r="G9" s="285"/>
    </row>
    <row r="10" spans="1:7" x14ac:dyDescent="0.2">
      <c r="A10" s="238"/>
      <c r="B10" s="238"/>
      <c r="C10" s="252"/>
      <c r="D10" s="252"/>
      <c r="E10" s="252"/>
      <c r="F10" s="285"/>
      <c r="G10" s="285"/>
    </row>
    <row r="11" spans="1:7" x14ac:dyDescent="0.2">
      <c r="A11" s="238"/>
      <c r="B11" s="238"/>
      <c r="C11" s="252"/>
      <c r="D11" s="252"/>
      <c r="E11" s="252"/>
      <c r="F11" s="285"/>
      <c r="G11" s="285"/>
    </row>
    <row r="12" spans="1:7" x14ac:dyDescent="0.2">
      <c r="A12" s="238"/>
      <c r="B12" s="238"/>
      <c r="C12" s="252"/>
      <c r="D12" s="252"/>
      <c r="E12" s="252"/>
      <c r="F12" s="285"/>
      <c r="G12" s="285"/>
    </row>
    <row r="13" spans="1:7" x14ac:dyDescent="0.2">
      <c r="A13" s="238"/>
      <c r="B13" s="238"/>
      <c r="C13" s="252"/>
      <c r="D13" s="252"/>
      <c r="E13" s="252"/>
      <c r="F13" s="285"/>
      <c r="G13" s="285"/>
    </row>
    <row r="14" spans="1:7" x14ac:dyDescent="0.2">
      <c r="A14" s="282"/>
      <c r="B14" s="251" t="s">
        <v>367</v>
      </c>
      <c r="C14" s="239">
        <f>SUM(C8:C13)</f>
        <v>-16859172.699999999</v>
      </c>
      <c r="D14" s="239">
        <f>SUM(D8:D13)</f>
        <v>-16990396.800000001</v>
      </c>
      <c r="E14" s="219">
        <f>SUM(E8:E13)</f>
        <v>-131224.1</v>
      </c>
      <c r="F14" s="357"/>
      <c r="G14" s="357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4" t="s">
        <v>143</v>
      </c>
      <c r="B2" s="455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36.140625" style="89" bestFit="1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373</v>
      </c>
      <c r="B5" s="217"/>
      <c r="C5" s="13"/>
      <c r="D5" s="13"/>
      <c r="E5" s="13"/>
      <c r="F5" s="190" t="s">
        <v>372</v>
      </c>
    </row>
    <row r="6" spans="1:6" s="24" customFormat="1" x14ac:dyDescent="0.2">
      <c r="A6" s="279"/>
      <c r="B6" s="279"/>
      <c r="C6" s="23"/>
      <c r="D6" s="335"/>
      <c r="E6" s="335"/>
    </row>
    <row r="7" spans="1:6" ht="15" customHeight="1" x14ac:dyDescent="0.2">
      <c r="A7" s="228" t="s">
        <v>45</v>
      </c>
      <c r="B7" s="227" t="s">
        <v>46</v>
      </c>
      <c r="C7" s="291" t="s">
        <v>47</v>
      </c>
      <c r="D7" s="291" t="s">
        <v>48</v>
      </c>
      <c r="E7" s="358" t="s">
        <v>368</v>
      </c>
      <c r="F7" s="358" t="s">
        <v>340</v>
      </c>
    </row>
    <row r="8" spans="1:6" x14ac:dyDescent="0.2">
      <c r="A8" s="238" t="s">
        <v>1129</v>
      </c>
      <c r="B8" s="238" t="s">
        <v>1130</v>
      </c>
      <c r="C8" s="252">
        <v>0</v>
      </c>
      <c r="D8" s="252">
        <v>63245194.549999997</v>
      </c>
      <c r="E8" s="252">
        <v>63245194.549999997</v>
      </c>
      <c r="F8" s="360"/>
    </row>
    <row r="9" spans="1:6" x14ac:dyDescent="0.2">
      <c r="A9" s="238" t="s">
        <v>1131</v>
      </c>
      <c r="B9" s="238" t="s">
        <v>1132</v>
      </c>
      <c r="C9" s="252">
        <v>0</v>
      </c>
      <c r="D9" s="252">
        <v>-31829420.579999998</v>
      </c>
      <c r="E9" s="252">
        <v>-31829420.579999998</v>
      </c>
      <c r="F9" s="360"/>
    </row>
    <row r="10" spans="1:6" x14ac:dyDescent="0.2">
      <c r="A10" s="238" t="s">
        <v>1133</v>
      </c>
      <c r="B10" s="238" t="s">
        <v>1134</v>
      </c>
      <c r="C10" s="252">
        <v>0</v>
      </c>
      <c r="D10" s="252">
        <v>-211434.31</v>
      </c>
      <c r="E10" s="252">
        <v>-211434.31</v>
      </c>
      <c r="F10" s="360"/>
    </row>
    <row r="11" spans="1:6" x14ac:dyDescent="0.2">
      <c r="A11" s="238" t="s">
        <v>1135</v>
      </c>
      <c r="B11" s="238" t="s">
        <v>1136</v>
      </c>
      <c r="C11" s="252">
        <v>-6495290.2400000002</v>
      </c>
      <c r="D11" s="252">
        <v>-6495290.2400000002</v>
      </c>
      <c r="E11" s="252">
        <v>0</v>
      </c>
      <c r="F11" s="360"/>
    </row>
    <row r="12" spans="1:6" x14ac:dyDescent="0.2">
      <c r="A12" s="238" t="s">
        <v>1137</v>
      </c>
      <c r="B12" s="238" t="s">
        <v>1138</v>
      </c>
      <c r="C12" s="252">
        <v>-6542481.2400000002</v>
      </c>
      <c r="D12" s="252">
        <v>-6542481.2400000002</v>
      </c>
      <c r="E12" s="252">
        <v>0</v>
      </c>
      <c r="F12" s="360"/>
    </row>
    <row r="13" spans="1:6" x14ac:dyDescent="0.2">
      <c r="A13" s="238" t="s">
        <v>1139</v>
      </c>
      <c r="B13" s="238" t="s">
        <v>1140</v>
      </c>
      <c r="C13" s="252">
        <v>5336337.26</v>
      </c>
      <c r="D13" s="252">
        <v>5336337.26</v>
      </c>
      <c r="E13" s="252">
        <v>0</v>
      </c>
      <c r="F13" s="360"/>
    </row>
    <row r="14" spans="1:6" x14ac:dyDescent="0.2">
      <c r="A14" s="238" t="s">
        <v>1141</v>
      </c>
      <c r="B14" s="238" t="s">
        <v>1142</v>
      </c>
      <c r="C14" s="252">
        <v>4932128.1500000004</v>
      </c>
      <c r="D14" s="252">
        <v>4932128.1500000004</v>
      </c>
      <c r="E14" s="252">
        <v>0</v>
      </c>
      <c r="F14" s="360"/>
    </row>
    <row r="15" spans="1:6" x14ac:dyDescent="0.2">
      <c r="A15" s="238" t="s">
        <v>1143</v>
      </c>
      <c r="B15" s="238" t="s">
        <v>1144</v>
      </c>
      <c r="C15" s="252">
        <v>-6860812.9699999997</v>
      </c>
      <c r="D15" s="252">
        <v>-6860812.9699999997</v>
      </c>
      <c r="E15" s="252">
        <v>0</v>
      </c>
      <c r="F15" s="360"/>
    </row>
    <row r="16" spans="1:6" x14ac:dyDescent="0.2">
      <c r="A16" s="238" t="s">
        <v>1145</v>
      </c>
      <c r="B16" s="238" t="s">
        <v>1146</v>
      </c>
      <c r="C16" s="252">
        <v>-57969316.560000002</v>
      </c>
      <c r="D16" s="252">
        <v>-57969316.560000002</v>
      </c>
      <c r="E16" s="252">
        <v>0</v>
      </c>
      <c r="F16" s="360"/>
    </row>
    <row r="17" spans="1:6" x14ac:dyDescent="0.2">
      <c r="A17" s="238" t="s">
        <v>1147</v>
      </c>
      <c r="B17" s="238" t="s">
        <v>1148</v>
      </c>
      <c r="C17" s="252">
        <v>-25973940.77</v>
      </c>
      <c r="D17" s="252">
        <v>-25973940.77</v>
      </c>
      <c r="E17" s="252">
        <v>0</v>
      </c>
      <c r="F17" s="360"/>
    </row>
    <row r="18" spans="1:6" x14ac:dyDescent="0.2">
      <c r="A18" s="238" t="s">
        <v>1149</v>
      </c>
      <c r="B18" s="238" t="s">
        <v>1150</v>
      </c>
      <c r="C18" s="252">
        <v>-30085602.109999999</v>
      </c>
      <c r="D18" s="252">
        <v>-30085602.109999999</v>
      </c>
      <c r="E18" s="252">
        <v>0</v>
      </c>
      <c r="F18" s="360"/>
    </row>
    <row r="19" spans="1:6" x14ac:dyDescent="0.2">
      <c r="A19" s="238" t="s">
        <v>1151</v>
      </c>
      <c r="B19" s="238" t="s">
        <v>1152</v>
      </c>
      <c r="C19" s="252">
        <v>-52067949.299999997</v>
      </c>
      <c r="D19" s="252">
        <v>-20072564.760000002</v>
      </c>
      <c r="E19" s="252">
        <v>31995384.539999999</v>
      </c>
      <c r="F19" s="360"/>
    </row>
    <row r="20" spans="1:6" x14ac:dyDescent="0.2">
      <c r="A20" s="238" t="s">
        <v>1153</v>
      </c>
      <c r="B20" s="238" t="s">
        <v>1154</v>
      </c>
      <c r="C20" s="252">
        <v>371298</v>
      </c>
      <c r="D20" s="252">
        <v>371298</v>
      </c>
      <c r="E20" s="252">
        <v>0</v>
      </c>
      <c r="F20" s="360"/>
    </row>
    <row r="21" spans="1:6" x14ac:dyDescent="0.2">
      <c r="A21" s="238"/>
      <c r="B21" s="238"/>
      <c r="C21" s="252"/>
      <c r="D21" s="252"/>
      <c r="E21" s="252"/>
      <c r="F21" s="360"/>
    </row>
    <row r="22" spans="1:6" x14ac:dyDescent="0.2">
      <c r="A22" s="238"/>
      <c r="B22" s="238"/>
      <c r="C22" s="252"/>
      <c r="D22" s="252"/>
      <c r="E22" s="252"/>
      <c r="F22" s="360"/>
    </row>
    <row r="23" spans="1:6" x14ac:dyDescent="0.2">
      <c r="A23" s="251"/>
      <c r="B23" s="251" t="s">
        <v>371</v>
      </c>
      <c r="C23" s="250">
        <f>SUM(C8:C22)</f>
        <v>-175355629.77999997</v>
      </c>
      <c r="D23" s="250">
        <f>SUM(D8:D22)</f>
        <v>-112155905.58000001</v>
      </c>
      <c r="E23" s="250">
        <f>SUM(E8:E22)</f>
        <v>63199724.200000003</v>
      </c>
      <c r="F23" s="251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workbookViewId="0">
      <selection activeCell="A11" sqref="A1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4" width="8.7109375" style="7" bestFit="1" customWidth="1"/>
    <col min="5" max="7" width="4.42578125" style="7" bestFit="1" customWidth="1"/>
    <col min="8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1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6" customFormat="1" ht="11.25" customHeight="1" x14ac:dyDescent="0.2">
      <c r="A5" s="259" t="s">
        <v>259</v>
      </c>
      <c r="B5" s="259"/>
      <c r="C5" s="258"/>
      <c r="D5" s="258"/>
      <c r="E5" s="258"/>
      <c r="F5" s="7"/>
      <c r="G5" s="7"/>
      <c r="H5" s="257" t="s">
        <v>256</v>
      </c>
    </row>
    <row r="6" spans="1:10" x14ac:dyDescent="0.2">
      <c r="A6" s="249"/>
      <c r="B6" s="249"/>
      <c r="C6" s="247"/>
      <c r="D6" s="247"/>
      <c r="E6" s="247"/>
      <c r="F6" s="247"/>
      <c r="G6" s="247"/>
      <c r="H6" s="247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5">
        <v>2016</v>
      </c>
      <c r="E7" s="255">
        <v>2015</v>
      </c>
      <c r="F7" s="254" t="s">
        <v>255</v>
      </c>
      <c r="G7" s="254" t="s">
        <v>254</v>
      </c>
      <c r="H7" s="253" t="s">
        <v>253</v>
      </c>
    </row>
    <row r="8" spans="1:10" x14ac:dyDescent="0.2">
      <c r="A8" s="238" t="s">
        <v>710</v>
      </c>
      <c r="B8" s="238" t="s">
        <v>711</v>
      </c>
      <c r="C8" s="252">
        <v>1603.16</v>
      </c>
      <c r="D8" s="252">
        <v>1603.16</v>
      </c>
      <c r="E8" s="252">
        <v>0</v>
      </c>
      <c r="F8" s="252">
        <v>0</v>
      </c>
      <c r="G8" s="252"/>
      <c r="H8" s="252"/>
    </row>
    <row r="9" spans="1:10" x14ac:dyDescent="0.2">
      <c r="A9" s="238" t="s">
        <v>712</v>
      </c>
      <c r="B9" s="238" t="s">
        <v>713</v>
      </c>
      <c r="C9" s="252">
        <v>311.11</v>
      </c>
      <c r="D9" s="252">
        <v>311.11</v>
      </c>
      <c r="E9" s="252">
        <v>0</v>
      </c>
      <c r="F9" s="252">
        <v>0</v>
      </c>
      <c r="G9" s="252"/>
      <c r="H9" s="252"/>
    </row>
    <row r="10" spans="1:10" x14ac:dyDescent="0.2">
      <c r="A10" s="238" t="s">
        <v>714</v>
      </c>
      <c r="B10" s="238" t="s">
        <v>715</v>
      </c>
      <c r="C10" s="252">
        <v>719090.15</v>
      </c>
      <c r="D10" s="252">
        <v>719090.15</v>
      </c>
      <c r="E10" s="252">
        <v>0</v>
      </c>
      <c r="F10" s="252">
        <v>0</v>
      </c>
      <c r="G10" s="252"/>
      <c r="H10" s="252"/>
    </row>
    <row r="11" spans="1:10" x14ac:dyDescent="0.2">
      <c r="A11" s="238" t="s">
        <v>716</v>
      </c>
      <c r="B11" s="238" t="s">
        <v>717</v>
      </c>
      <c r="C11" s="252">
        <v>7963.9</v>
      </c>
      <c r="D11" s="252">
        <v>8709.33</v>
      </c>
      <c r="E11" s="252">
        <v>0</v>
      </c>
      <c r="F11" s="252">
        <v>0</v>
      </c>
      <c r="G11" s="252"/>
      <c r="H11" s="252"/>
    </row>
    <row r="12" spans="1:10" x14ac:dyDescent="0.2">
      <c r="A12" s="238" t="s">
        <v>718</v>
      </c>
      <c r="B12" s="238" t="s">
        <v>719</v>
      </c>
      <c r="C12" s="252">
        <v>34.450000000000003</v>
      </c>
      <c r="D12" s="252">
        <v>34.450000000000003</v>
      </c>
      <c r="E12" s="252">
        <v>0</v>
      </c>
      <c r="F12" s="252">
        <v>0</v>
      </c>
      <c r="G12" s="252"/>
      <c r="H12" s="252"/>
    </row>
    <row r="13" spans="1:10" x14ac:dyDescent="0.2">
      <c r="A13" s="238"/>
      <c r="B13" s="238"/>
      <c r="C13" s="252"/>
      <c r="D13" s="252"/>
      <c r="E13" s="252"/>
      <c r="F13" s="252"/>
      <c r="G13" s="252"/>
      <c r="H13" s="252"/>
      <c r="J13" s="260"/>
    </row>
    <row r="14" spans="1:10" x14ac:dyDescent="0.2">
      <c r="A14" s="251"/>
      <c r="B14" s="251" t="s">
        <v>258</v>
      </c>
      <c r="C14" s="250">
        <f t="shared" ref="C14:H14" si="0">SUM(C8:C13)</f>
        <v>729002.77</v>
      </c>
      <c r="D14" s="250">
        <f t="shared" si="0"/>
        <v>729748.2</v>
      </c>
      <c r="E14" s="250">
        <f t="shared" si="0"/>
        <v>0</v>
      </c>
      <c r="F14" s="250">
        <f t="shared" si="0"/>
        <v>0</v>
      </c>
      <c r="G14" s="250">
        <f t="shared" si="0"/>
        <v>0</v>
      </c>
      <c r="H14" s="250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6" customFormat="1" ht="11.25" customHeight="1" x14ac:dyDescent="0.2">
      <c r="A17" s="259" t="s">
        <v>257</v>
      </c>
      <c r="B17" s="259"/>
      <c r="C17" s="258"/>
      <c r="D17" s="258"/>
      <c r="E17" s="258"/>
      <c r="F17" s="7"/>
      <c r="G17" s="7"/>
      <c r="H17" s="257" t="s">
        <v>256</v>
      </c>
    </row>
    <row r="18" spans="1:8" x14ac:dyDescent="0.2">
      <c r="A18" s="249"/>
      <c r="B18" s="249"/>
      <c r="C18" s="247"/>
      <c r="D18" s="247"/>
      <c r="E18" s="247"/>
      <c r="F18" s="247"/>
      <c r="G18" s="247"/>
      <c r="H18" s="247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5">
        <v>2016</v>
      </c>
      <c r="E19" s="255">
        <v>2015</v>
      </c>
      <c r="F19" s="254" t="s">
        <v>255</v>
      </c>
      <c r="G19" s="254" t="s">
        <v>254</v>
      </c>
      <c r="H19" s="253" t="s">
        <v>253</v>
      </c>
    </row>
    <row r="20" spans="1:8" x14ac:dyDescent="0.2">
      <c r="A20" s="238" t="s">
        <v>519</v>
      </c>
      <c r="B20" s="238" t="s">
        <v>519</v>
      </c>
      <c r="C20" s="252"/>
      <c r="D20" s="252"/>
      <c r="E20" s="252"/>
      <c r="F20" s="252"/>
      <c r="G20" s="252"/>
      <c r="H20" s="252"/>
    </row>
    <row r="21" spans="1:8" x14ac:dyDescent="0.2">
      <c r="A21" s="238"/>
      <c r="B21" s="238"/>
      <c r="C21" s="252"/>
      <c r="D21" s="252"/>
      <c r="E21" s="252"/>
      <c r="F21" s="252"/>
      <c r="G21" s="252"/>
      <c r="H21" s="252"/>
    </row>
    <row r="22" spans="1:8" x14ac:dyDescent="0.2">
      <c r="A22" s="238"/>
      <c r="B22" s="238"/>
      <c r="C22" s="252"/>
      <c r="D22" s="252"/>
      <c r="E22" s="252"/>
      <c r="F22" s="252"/>
      <c r="G22" s="252"/>
      <c r="H22" s="252"/>
    </row>
    <row r="23" spans="1:8" x14ac:dyDescent="0.2">
      <c r="A23" s="238"/>
      <c r="B23" s="238"/>
      <c r="C23" s="252"/>
      <c r="D23" s="252"/>
      <c r="E23" s="252"/>
      <c r="F23" s="252"/>
      <c r="G23" s="252"/>
      <c r="H23" s="252"/>
    </row>
    <row r="24" spans="1:8" x14ac:dyDescent="0.2">
      <c r="A24" s="251"/>
      <c r="B24" s="251" t="s">
        <v>252</v>
      </c>
      <c r="C24" s="250">
        <f t="shared" ref="C24:H24" si="1">SUM(C20:C23)</f>
        <v>0</v>
      </c>
      <c r="D24" s="250">
        <f t="shared" si="1"/>
        <v>0</v>
      </c>
      <c r="E24" s="250">
        <f t="shared" si="1"/>
        <v>0</v>
      </c>
      <c r="F24" s="250">
        <f t="shared" si="1"/>
        <v>0</v>
      </c>
      <c r="G24" s="250">
        <f t="shared" si="1"/>
        <v>0</v>
      </c>
      <c r="H24" s="250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4" t="s">
        <v>143</v>
      </c>
      <c r="B2" s="455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view="pageBreakPreview" zoomScaleNormal="100" zoomScaleSheetLayoutView="100" workbookViewId="0">
      <selection activeCell="A110" sqref="A110:XFD12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2.28515625" style="36" bestFit="1" customWidth="1"/>
    <col min="4" max="4" width="11.140625" style="36" bestFit="1" customWidth="1"/>
    <col min="5" max="5" width="14.42578125" style="36" bestFit="1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1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7" t="s">
        <v>376</v>
      </c>
      <c r="C5" s="22"/>
      <c r="D5" s="22"/>
      <c r="E5" s="366" t="s">
        <v>375</v>
      </c>
    </row>
    <row r="6" spans="1:5" s="24" customFormat="1" x14ac:dyDescent="0.2">
      <c r="A6" s="224"/>
      <c r="B6" s="224"/>
      <c r="C6" s="365"/>
      <c r="D6" s="364"/>
      <c r="E6" s="364"/>
    </row>
    <row r="7" spans="1:5" ht="15" customHeight="1" x14ac:dyDescent="0.2">
      <c r="A7" s="228" t="s">
        <v>45</v>
      </c>
      <c r="B7" s="227" t="s">
        <v>46</v>
      </c>
      <c r="C7" s="291" t="s">
        <v>47</v>
      </c>
      <c r="D7" s="291" t="s">
        <v>48</v>
      </c>
      <c r="E7" s="291" t="s">
        <v>49</v>
      </c>
    </row>
    <row r="8" spans="1:5" x14ac:dyDescent="0.2">
      <c r="A8" s="285">
        <v>111201001</v>
      </c>
      <c r="B8" s="285" t="s">
        <v>1155</v>
      </c>
      <c r="C8" s="252">
        <v>98226.7</v>
      </c>
      <c r="D8" s="252">
        <v>286549.90000000002</v>
      </c>
      <c r="E8" s="252">
        <v>188323.20000000001</v>
      </c>
    </row>
    <row r="9" spans="1:5" x14ac:dyDescent="0.2">
      <c r="A9" s="285">
        <v>111201002</v>
      </c>
      <c r="B9" s="285" t="s">
        <v>1156</v>
      </c>
      <c r="C9" s="252">
        <v>84566.21</v>
      </c>
      <c r="D9" s="252">
        <v>719601.11</v>
      </c>
      <c r="E9" s="252">
        <v>635034.9</v>
      </c>
    </row>
    <row r="10" spans="1:5" x14ac:dyDescent="0.2">
      <c r="A10" s="285">
        <v>111201003</v>
      </c>
      <c r="B10" s="285" t="s">
        <v>1157</v>
      </c>
      <c r="C10" s="252">
        <v>15926.36</v>
      </c>
      <c r="D10" s="252">
        <v>278907.40999999997</v>
      </c>
      <c r="E10" s="252">
        <v>262981.05</v>
      </c>
    </row>
    <row r="11" spans="1:5" x14ac:dyDescent="0.2">
      <c r="A11" s="285">
        <v>111201004</v>
      </c>
      <c r="B11" s="285" t="s">
        <v>1158</v>
      </c>
      <c r="C11" s="252">
        <v>269387.18</v>
      </c>
      <c r="D11" s="252">
        <v>715270.57</v>
      </c>
      <c r="E11" s="252">
        <v>445883.39</v>
      </c>
    </row>
    <row r="12" spans="1:5" x14ac:dyDescent="0.2">
      <c r="A12" s="285">
        <v>111201005</v>
      </c>
      <c r="B12" s="285" t="s">
        <v>1159</v>
      </c>
      <c r="C12" s="252">
        <v>750204.93</v>
      </c>
      <c r="D12" s="252">
        <v>843375.4</v>
      </c>
      <c r="E12" s="252">
        <v>93170.47</v>
      </c>
    </row>
    <row r="13" spans="1:5" x14ac:dyDescent="0.2">
      <c r="A13" s="285">
        <v>111202001</v>
      </c>
      <c r="B13" s="285" t="s">
        <v>1160</v>
      </c>
      <c r="C13" s="252">
        <v>98460.71</v>
      </c>
      <c r="D13" s="252">
        <v>1777534.13</v>
      </c>
      <c r="E13" s="252">
        <v>1679073.42</v>
      </c>
    </row>
    <row r="14" spans="1:5" x14ac:dyDescent="0.2">
      <c r="A14" s="285">
        <v>111501001</v>
      </c>
      <c r="B14" s="285" t="s">
        <v>521</v>
      </c>
      <c r="C14" s="252">
        <v>71675.56</v>
      </c>
      <c r="D14" s="252">
        <v>158538.79999999999</v>
      </c>
      <c r="E14" s="252">
        <v>86863.24</v>
      </c>
    </row>
    <row r="15" spans="1:5" x14ac:dyDescent="0.2">
      <c r="A15" s="285">
        <v>111501002</v>
      </c>
      <c r="B15" s="285" t="s">
        <v>523</v>
      </c>
      <c r="C15" s="252">
        <v>43545.48</v>
      </c>
      <c r="D15" s="252">
        <v>28670.48</v>
      </c>
      <c r="E15" s="252">
        <v>-14875</v>
      </c>
    </row>
    <row r="16" spans="1:5" x14ac:dyDescent="0.2">
      <c r="A16" s="285">
        <v>111501003</v>
      </c>
      <c r="B16" s="285" t="s">
        <v>525</v>
      </c>
      <c r="C16" s="252">
        <v>9765.5</v>
      </c>
      <c r="D16" s="252">
        <v>9765.5</v>
      </c>
      <c r="E16" s="252">
        <v>0</v>
      </c>
    </row>
    <row r="17" spans="1:5" x14ac:dyDescent="0.2">
      <c r="A17" s="285">
        <v>111501004</v>
      </c>
      <c r="B17" s="285" t="s">
        <v>527</v>
      </c>
      <c r="C17" s="252">
        <v>34449.32</v>
      </c>
      <c r="D17" s="252">
        <v>34449.32</v>
      </c>
      <c r="E17" s="252">
        <v>0</v>
      </c>
    </row>
    <row r="18" spans="1:5" x14ac:dyDescent="0.2">
      <c r="A18" s="285">
        <v>111501005</v>
      </c>
      <c r="B18" s="285" t="s">
        <v>529</v>
      </c>
      <c r="C18" s="252">
        <v>18622.02</v>
      </c>
      <c r="D18" s="252">
        <v>18623.439999999999</v>
      </c>
      <c r="E18" s="252">
        <v>1.42</v>
      </c>
    </row>
    <row r="19" spans="1:5" x14ac:dyDescent="0.2">
      <c r="A19" s="285">
        <v>111501006</v>
      </c>
      <c r="B19" s="285" t="s">
        <v>531</v>
      </c>
      <c r="C19" s="252">
        <v>7630.24</v>
      </c>
      <c r="D19" s="252">
        <v>7630.24</v>
      </c>
      <c r="E19" s="252">
        <v>0</v>
      </c>
    </row>
    <row r="20" spans="1:5" x14ac:dyDescent="0.2">
      <c r="A20" s="285">
        <v>111501007</v>
      </c>
      <c r="B20" s="285" t="s">
        <v>533</v>
      </c>
      <c r="C20" s="252">
        <v>2015.35</v>
      </c>
      <c r="D20" s="252">
        <v>2015.35</v>
      </c>
      <c r="E20" s="252">
        <v>0</v>
      </c>
    </row>
    <row r="21" spans="1:5" x14ac:dyDescent="0.2">
      <c r="A21" s="285">
        <v>111501008</v>
      </c>
      <c r="B21" s="285" t="s">
        <v>535</v>
      </c>
      <c r="C21" s="252">
        <v>2088.34</v>
      </c>
      <c r="D21" s="252">
        <v>2088.34</v>
      </c>
      <c r="E21" s="252">
        <v>0</v>
      </c>
    </row>
    <row r="22" spans="1:5" x14ac:dyDescent="0.2">
      <c r="A22" s="285">
        <v>111501009</v>
      </c>
      <c r="B22" s="285" t="s">
        <v>537</v>
      </c>
      <c r="C22" s="252">
        <v>202.4</v>
      </c>
      <c r="D22" s="252">
        <v>202.4</v>
      </c>
      <c r="E22" s="252">
        <v>0</v>
      </c>
    </row>
    <row r="23" spans="1:5" x14ac:dyDescent="0.2">
      <c r="A23" s="285">
        <v>111501010</v>
      </c>
      <c r="B23" s="285" t="s">
        <v>539</v>
      </c>
      <c r="C23" s="252">
        <v>880122.86</v>
      </c>
      <c r="D23" s="252">
        <v>1065060.05</v>
      </c>
      <c r="E23" s="252">
        <v>184937.19</v>
      </c>
    </row>
    <row r="24" spans="1:5" x14ac:dyDescent="0.2">
      <c r="A24" s="285">
        <v>111501011</v>
      </c>
      <c r="B24" s="285" t="s">
        <v>541</v>
      </c>
      <c r="C24" s="252">
        <v>-198.59</v>
      </c>
      <c r="D24" s="252">
        <v>-198.57</v>
      </c>
      <c r="E24" s="252">
        <v>0.02</v>
      </c>
    </row>
    <row r="25" spans="1:5" x14ac:dyDescent="0.2">
      <c r="A25" s="285">
        <v>111501012</v>
      </c>
      <c r="B25" s="285" t="s">
        <v>543</v>
      </c>
      <c r="C25" s="252">
        <v>350</v>
      </c>
      <c r="D25" s="252">
        <v>350</v>
      </c>
      <c r="E25" s="252">
        <v>0</v>
      </c>
    </row>
    <row r="26" spans="1:5" x14ac:dyDescent="0.2">
      <c r="A26" s="285">
        <v>111501013</v>
      </c>
      <c r="B26" s="285" t="s">
        <v>545</v>
      </c>
      <c r="C26" s="252">
        <v>2.75</v>
      </c>
      <c r="D26" s="252">
        <v>2.75</v>
      </c>
      <c r="E26" s="252">
        <v>0</v>
      </c>
    </row>
    <row r="27" spans="1:5" x14ac:dyDescent="0.2">
      <c r="A27" s="285">
        <v>111501014</v>
      </c>
      <c r="B27" s="285" t="s">
        <v>547</v>
      </c>
      <c r="C27" s="252">
        <v>61848.26</v>
      </c>
      <c r="D27" s="252">
        <v>61852.88</v>
      </c>
      <c r="E27" s="252">
        <v>4.62</v>
      </c>
    </row>
    <row r="28" spans="1:5" x14ac:dyDescent="0.2">
      <c r="A28" s="285">
        <v>111501015</v>
      </c>
      <c r="B28" s="285" t="s">
        <v>549</v>
      </c>
      <c r="C28" s="252">
        <v>2102.3000000000002</v>
      </c>
      <c r="D28" s="252">
        <v>2102.48</v>
      </c>
      <c r="E28" s="252">
        <v>0.18</v>
      </c>
    </row>
    <row r="29" spans="1:5" x14ac:dyDescent="0.2">
      <c r="A29" s="285">
        <v>111501016</v>
      </c>
      <c r="B29" s="285" t="s">
        <v>551</v>
      </c>
      <c r="C29" s="252">
        <v>4.3</v>
      </c>
      <c r="D29" s="252">
        <v>4.3</v>
      </c>
      <c r="E29" s="252">
        <v>0</v>
      </c>
    </row>
    <row r="30" spans="1:5" x14ac:dyDescent="0.2">
      <c r="A30" s="285">
        <v>111501017</v>
      </c>
      <c r="B30" s="285" t="s">
        <v>553</v>
      </c>
      <c r="C30" s="252">
        <v>224.25</v>
      </c>
      <c r="D30" s="252">
        <v>224.25</v>
      </c>
      <c r="E30" s="252">
        <v>0</v>
      </c>
    </row>
    <row r="31" spans="1:5" x14ac:dyDescent="0.2">
      <c r="A31" s="285">
        <v>111501018</v>
      </c>
      <c r="B31" s="285" t="s">
        <v>555</v>
      </c>
      <c r="C31" s="252">
        <v>96759.54</v>
      </c>
      <c r="D31" s="252">
        <v>10.52</v>
      </c>
      <c r="E31" s="252">
        <v>-96749.02</v>
      </c>
    </row>
    <row r="32" spans="1:5" x14ac:dyDescent="0.2">
      <c r="A32" s="285">
        <v>111501019</v>
      </c>
      <c r="B32" s="285" t="s">
        <v>557</v>
      </c>
      <c r="C32" s="252">
        <v>4409242.09</v>
      </c>
      <c r="D32" s="252">
        <v>223650.53</v>
      </c>
      <c r="E32" s="252">
        <v>-4185591.56</v>
      </c>
    </row>
    <row r="33" spans="1:5" x14ac:dyDescent="0.2">
      <c r="A33" s="285">
        <v>111501020</v>
      </c>
      <c r="B33" s="285" t="s">
        <v>559</v>
      </c>
      <c r="C33" s="252">
        <v>273801.31</v>
      </c>
      <c r="D33" s="252">
        <v>475288.79</v>
      </c>
      <c r="E33" s="252">
        <v>201487.48</v>
      </c>
    </row>
    <row r="34" spans="1:5" x14ac:dyDescent="0.2">
      <c r="A34" s="285">
        <v>111501021</v>
      </c>
      <c r="B34" s="285" t="s">
        <v>561</v>
      </c>
      <c r="C34" s="252">
        <v>1980477.31</v>
      </c>
      <c r="D34" s="252">
        <v>346119.79</v>
      </c>
      <c r="E34" s="252">
        <v>-1634357.52</v>
      </c>
    </row>
    <row r="35" spans="1:5" x14ac:dyDescent="0.2">
      <c r="A35" s="285">
        <v>111501022</v>
      </c>
      <c r="B35" s="285" t="s">
        <v>563</v>
      </c>
      <c r="C35" s="252">
        <v>0.46</v>
      </c>
      <c r="D35" s="252">
        <v>1.1299999999999999</v>
      </c>
      <c r="E35" s="252">
        <v>0.67</v>
      </c>
    </row>
    <row r="36" spans="1:5" x14ac:dyDescent="0.2">
      <c r="A36" s="285">
        <v>111501023</v>
      </c>
      <c r="B36" s="285" t="s">
        <v>565</v>
      </c>
      <c r="C36" s="252">
        <v>175148.68</v>
      </c>
      <c r="D36" s="252">
        <v>175148.68</v>
      </c>
      <c r="E36" s="252">
        <v>0</v>
      </c>
    </row>
    <row r="37" spans="1:5" x14ac:dyDescent="0.2">
      <c r="A37" s="285">
        <v>111501024</v>
      </c>
      <c r="B37" s="285" t="s">
        <v>567</v>
      </c>
      <c r="C37" s="252">
        <v>120651.26</v>
      </c>
      <c r="D37" s="252">
        <v>120651.26</v>
      </c>
      <c r="E37" s="252">
        <v>0</v>
      </c>
    </row>
    <row r="38" spans="1:5" x14ac:dyDescent="0.2">
      <c r="A38" s="285">
        <v>111501025</v>
      </c>
      <c r="B38" s="285" t="s">
        <v>569</v>
      </c>
      <c r="C38" s="252">
        <v>268926.27</v>
      </c>
      <c r="D38" s="252">
        <v>268926.27</v>
      </c>
      <c r="E38" s="252">
        <v>0</v>
      </c>
    </row>
    <row r="39" spans="1:5" x14ac:dyDescent="0.2">
      <c r="A39" s="285">
        <v>111501026</v>
      </c>
      <c r="B39" s="285" t="s">
        <v>571</v>
      </c>
      <c r="C39" s="252">
        <v>6602.16</v>
      </c>
      <c r="D39" s="252">
        <v>6602.16</v>
      </c>
      <c r="E39" s="252">
        <v>0</v>
      </c>
    </row>
    <row r="40" spans="1:5" x14ac:dyDescent="0.2">
      <c r="A40" s="285">
        <v>111501027</v>
      </c>
      <c r="B40" s="285" t="s">
        <v>573</v>
      </c>
      <c r="C40" s="252">
        <v>-153386.04999999999</v>
      </c>
      <c r="D40" s="252">
        <v>-153386.04999999999</v>
      </c>
      <c r="E40" s="252">
        <v>0</v>
      </c>
    </row>
    <row r="41" spans="1:5" x14ac:dyDescent="0.2">
      <c r="A41" s="285">
        <v>111501028</v>
      </c>
      <c r="B41" s="285" t="s">
        <v>575</v>
      </c>
      <c r="C41" s="252">
        <v>153651.32</v>
      </c>
      <c r="D41" s="252">
        <v>153651.32</v>
      </c>
      <c r="E41" s="252">
        <v>0</v>
      </c>
    </row>
    <row r="42" spans="1:5" x14ac:dyDescent="0.2">
      <c r="A42" s="285">
        <v>111501029</v>
      </c>
      <c r="B42" s="285" t="s">
        <v>577</v>
      </c>
      <c r="C42" s="252">
        <v>962901.26</v>
      </c>
      <c r="D42" s="252">
        <v>975210.59</v>
      </c>
      <c r="E42" s="252">
        <v>12309.33</v>
      </c>
    </row>
    <row r="43" spans="1:5" x14ac:dyDescent="0.2">
      <c r="A43" s="285">
        <v>111501030</v>
      </c>
      <c r="B43" s="285" t="s">
        <v>579</v>
      </c>
      <c r="C43" s="252">
        <v>1228202.43</v>
      </c>
      <c r="D43" s="252">
        <v>1245860.82</v>
      </c>
      <c r="E43" s="252">
        <v>17658.39</v>
      </c>
    </row>
    <row r="44" spans="1:5" x14ac:dyDescent="0.2">
      <c r="A44" s="285">
        <v>111501031</v>
      </c>
      <c r="B44" s="285" t="s">
        <v>581</v>
      </c>
      <c r="C44" s="252">
        <v>-97083.96</v>
      </c>
      <c r="D44" s="252">
        <v>-97083.96</v>
      </c>
      <c r="E44" s="252">
        <v>0</v>
      </c>
    </row>
    <row r="45" spans="1:5" x14ac:dyDescent="0.2">
      <c r="A45" s="285">
        <v>111501032</v>
      </c>
      <c r="B45" s="285" t="s">
        <v>583</v>
      </c>
      <c r="C45" s="252">
        <v>68775.17</v>
      </c>
      <c r="D45" s="252">
        <v>68775.17</v>
      </c>
      <c r="E45" s="252">
        <v>0</v>
      </c>
    </row>
    <row r="46" spans="1:5" x14ac:dyDescent="0.2">
      <c r="A46" s="285">
        <v>111501033</v>
      </c>
      <c r="B46" s="285" t="s">
        <v>585</v>
      </c>
      <c r="C46" s="252">
        <v>5394</v>
      </c>
      <c r="D46" s="252">
        <v>-0.14000000000000001</v>
      </c>
      <c r="E46" s="252">
        <v>-5394.14</v>
      </c>
    </row>
    <row r="47" spans="1:5" x14ac:dyDescent="0.2">
      <c r="A47" s="285">
        <v>111501034</v>
      </c>
      <c r="B47" s="285" t="s">
        <v>587</v>
      </c>
      <c r="C47" s="252">
        <v>1200000</v>
      </c>
      <c r="D47" s="252">
        <v>1200004.02</v>
      </c>
      <c r="E47" s="252">
        <v>4.0199999999999996</v>
      </c>
    </row>
    <row r="48" spans="1:5" x14ac:dyDescent="0.2">
      <c r="A48" s="285">
        <v>111501035</v>
      </c>
      <c r="B48" s="285" t="s">
        <v>589</v>
      </c>
      <c r="C48" s="252">
        <v>0</v>
      </c>
      <c r="D48" s="252">
        <v>63869.85</v>
      </c>
      <c r="E48" s="252">
        <v>63869.85</v>
      </c>
    </row>
    <row r="49" spans="1:5" x14ac:dyDescent="0.2">
      <c r="A49" s="285">
        <v>111501036</v>
      </c>
      <c r="B49" s="285" t="s">
        <v>591</v>
      </c>
      <c r="C49" s="252">
        <v>0</v>
      </c>
      <c r="D49" s="252">
        <v>3872936.33</v>
      </c>
      <c r="E49" s="252">
        <v>3872936.33</v>
      </c>
    </row>
    <row r="50" spans="1:5" x14ac:dyDescent="0.2">
      <c r="A50" s="285">
        <v>111501037</v>
      </c>
      <c r="B50" s="285" t="s">
        <v>593</v>
      </c>
      <c r="C50" s="252">
        <v>0</v>
      </c>
      <c r="D50" s="252">
        <v>542057.35</v>
      </c>
      <c r="E50" s="252">
        <v>542057.35</v>
      </c>
    </row>
    <row r="51" spans="1:5" x14ac:dyDescent="0.2">
      <c r="A51" s="285">
        <v>111501038</v>
      </c>
      <c r="B51" s="285" t="s">
        <v>595</v>
      </c>
      <c r="C51" s="252">
        <v>0</v>
      </c>
      <c r="D51" s="252">
        <v>449977.45</v>
      </c>
      <c r="E51" s="252">
        <v>449977.45</v>
      </c>
    </row>
    <row r="52" spans="1:5" x14ac:dyDescent="0.2">
      <c r="A52" s="285">
        <v>111501039</v>
      </c>
      <c r="B52" s="285" t="s">
        <v>597</v>
      </c>
      <c r="C52" s="252">
        <v>0</v>
      </c>
      <c r="D52" s="252">
        <v>480985.56</v>
      </c>
      <c r="E52" s="252">
        <v>480985.56</v>
      </c>
    </row>
    <row r="53" spans="1:5" x14ac:dyDescent="0.2">
      <c r="A53" s="285">
        <v>111501040</v>
      </c>
      <c r="B53" s="285" t="s">
        <v>599</v>
      </c>
      <c r="C53" s="252">
        <v>0</v>
      </c>
      <c r="D53" s="252">
        <v>5133081.54</v>
      </c>
      <c r="E53" s="252">
        <v>5133081.54</v>
      </c>
    </row>
    <row r="54" spans="1:5" x14ac:dyDescent="0.2">
      <c r="A54" s="285">
        <v>111501041</v>
      </c>
      <c r="B54" s="285" t="s">
        <v>601</v>
      </c>
      <c r="C54" s="252">
        <v>0</v>
      </c>
      <c r="D54" s="252">
        <v>297000</v>
      </c>
      <c r="E54" s="252">
        <v>297000</v>
      </c>
    </row>
    <row r="55" spans="1:5" x14ac:dyDescent="0.2">
      <c r="A55" s="285">
        <v>111501042</v>
      </c>
      <c r="B55" s="285" t="s">
        <v>603</v>
      </c>
      <c r="C55" s="252">
        <v>0</v>
      </c>
      <c r="D55" s="252">
        <v>397820.84</v>
      </c>
      <c r="E55" s="252">
        <v>397820.84</v>
      </c>
    </row>
    <row r="56" spans="1:5" x14ac:dyDescent="0.2">
      <c r="A56" s="285">
        <v>111501043</v>
      </c>
      <c r="B56" s="285" t="s">
        <v>605</v>
      </c>
      <c r="C56" s="252">
        <v>0</v>
      </c>
      <c r="D56" s="252">
        <v>214500.01</v>
      </c>
      <c r="E56" s="252">
        <v>214500.01</v>
      </c>
    </row>
    <row r="57" spans="1:5" x14ac:dyDescent="0.2">
      <c r="A57" s="285">
        <v>111502001</v>
      </c>
      <c r="B57" s="285" t="s">
        <v>607</v>
      </c>
      <c r="C57" s="252">
        <v>47251.49</v>
      </c>
      <c r="D57" s="252">
        <v>47251.49</v>
      </c>
      <c r="E57" s="252">
        <v>0</v>
      </c>
    </row>
    <row r="58" spans="1:5" x14ac:dyDescent="0.2">
      <c r="A58" s="285">
        <v>111502002</v>
      </c>
      <c r="B58" s="285" t="s">
        <v>609</v>
      </c>
      <c r="C58" s="252">
        <v>11802.65</v>
      </c>
      <c r="D58" s="252">
        <v>11802.65</v>
      </c>
      <c r="E58" s="252">
        <v>0</v>
      </c>
    </row>
    <row r="59" spans="1:5" x14ac:dyDescent="0.2">
      <c r="A59" s="285">
        <v>111502003</v>
      </c>
      <c r="B59" s="285" t="s">
        <v>611</v>
      </c>
      <c r="C59" s="252">
        <v>1137519.6100000001</v>
      </c>
      <c r="D59" s="252">
        <v>2980656.92</v>
      </c>
      <c r="E59" s="252">
        <v>1843137.31</v>
      </c>
    </row>
    <row r="60" spans="1:5" x14ac:dyDescent="0.2">
      <c r="A60" s="285">
        <v>111502004</v>
      </c>
      <c r="B60" s="285" t="s">
        <v>613</v>
      </c>
      <c r="C60" s="252">
        <v>8.69</v>
      </c>
      <c r="D60" s="252">
        <v>8.69</v>
      </c>
      <c r="E60" s="252">
        <v>0</v>
      </c>
    </row>
    <row r="61" spans="1:5" x14ac:dyDescent="0.2">
      <c r="A61" s="285">
        <v>111502005</v>
      </c>
      <c r="B61" s="285" t="s">
        <v>615</v>
      </c>
      <c r="C61" s="252">
        <v>776760.47</v>
      </c>
      <c r="D61" s="252">
        <v>838737.21</v>
      </c>
      <c r="E61" s="252">
        <v>61976.74</v>
      </c>
    </row>
    <row r="62" spans="1:5" x14ac:dyDescent="0.2">
      <c r="A62" s="285">
        <v>111502006</v>
      </c>
      <c r="B62" s="285" t="s">
        <v>617</v>
      </c>
      <c r="C62" s="252">
        <v>-399633.1</v>
      </c>
      <c r="D62" s="252">
        <v>-399633.1</v>
      </c>
      <c r="E62" s="252">
        <v>0</v>
      </c>
    </row>
    <row r="63" spans="1:5" x14ac:dyDescent="0.2">
      <c r="A63" s="285">
        <v>111502007</v>
      </c>
      <c r="B63" s="285" t="s">
        <v>619</v>
      </c>
      <c r="C63" s="252">
        <v>70497.42</v>
      </c>
      <c r="D63" s="252">
        <v>70848.149999999994</v>
      </c>
      <c r="E63" s="252">
        <v>350.73</v>
      </c>
    </row>
    <row r="64" spans="1:5" x14ac:dyDescent="0.2">
      <c r="A64" s="285">
        <v>111502008</v>
      </c>
      <c r="B64" s="285" t="s">
        <v>621</v>
      </c>
      <c r="C64" s="252">
        <v>1409.08</v>
      </c>
      <c r="D64" s="252">
        <v>1409.08</v>
      </c>
      <c r="E64" s="252">
        <v>0</v>
      </c>
    </row>
    <row r="65" spans="1:5" x14ac:dyDescent="0.2">
      <c r="A65" s="285">
        <v>111502009</v>
      </c>
      <c r="B65" s="285" t="s">
        <v>623</v>
      </c>
      <c r="C65" s="252">
        <v>7474.29</v>
      </c>
      <c r="D65" s="252">
        <v>6225.12</v>
      </c>
      <c r="E65" s="252">
        <v>-1249.17</v>
      </c>
    </row>
    <row r="66" spans="1:5" x14ac:dyDescent="0.2">
      <c r="A66" s="285">
        <v>111502010</v>
      </c>
      <c r="B66" s="285" t="s">
        <v>625</v>
      </c>
      <c r="C66" s="252">
        <v>1190.04</v>
      </c>
      <c r="D66" s="252">
        <v>76531.94</v>
      </c>
      <c r="E66" s="252">
        <v>75341.899999999994</v>
      </c>
    </row>
    <row r="67" spans="1:5" x14ac:dyDescent="0.2">
      <c r="A67" s="285">
        <v>111502011</v>
      </c>
      <c r="B67" s="285" t="s">
        <v>1161</v>
      </c>
      <c r="C67" s="252">
        <v>64.489999999999995</v>
      </c>
      <c r="D67" s="252">
        <v>0</v>
      </c>
      <c r="E67" s="252">
        <v>-64.489999999999995</v>
      </c>
    </row>
    <row r="68" spans="1:5" x14ac:dyDescent="0.2">
      <c r="A68" s="285">
        <v>111502012</v>
      </c>
      <c r="B68" s="285" t="s">
        <v>627</v>
      </c>
      <c r="C68" s="252">
        <v>1357802.45</v>
      </c>
      <c r="D68" s="252">
        <v>-231950.31</v>
      </c>
      <c r="E68" s="252">
        <v>-1589752.76</v>
      </c>
    </row>
    <row r="69" spans="1:5" x14ac:dyDescent="0.2">
      <c r="A69" s="285">
        <v>111502013</v>
      </c>
      <c r="B69" s="285" t="s">
        <v>629</v>
      </c>
      <c r="C69" s="252">
        <v>99784.7</v>
      </c>
      <c r="D69" s="252">
        <v>120757.1</v>
      </c>
      <c r="E69" s="252">
        <v>20972.400000000001</v>
      </c>
    </row>
    <row r="70" spans="1:5" x14ac:dyDescent="0.2">
      <c r="A70" s="285">
        <v>111502014</v>
      </c>
      <c r="B70" s="285" t="s">
        <v>631</v>
      </c>
      <c r="C70" s="252">
        <v>0</v>
      </c>
      <c r="D70" s="252">
        <v>-1808050.67</v>
      </c>
      <c r="E70" s="252">
        <v>-1808050.67</v>
      </c>
    </row>
    <row r="71" spans="1:5" x14ac:dyDescent="0.2">
      <c r="A71" s="285">
        <v>111502015</v>
      </c>
      <c r="B71" s="285" t="s">
        <v>633</v>
      </c>
      <c r="C71" s="252">
        <v>0</v>
      </c>
      <c r="D71" s="252">
        <v>26813665.91</v>
      </c>
      <c r="E71" s="252">
        <v>26813665.91</v>
      </c>
    </row>
    <row r="72" spans="1:5" x14ac:dyDescent="0.2">
      <c r="A72" s="285">
        <v>111502016</v>
      </c>
      <c r="B72" s="285" t="s">
        <v>635</v>
      </c>
      <c r="C72" s="252">
        <v>0</v>
      </c>
      <c r="D72" s="252">
        <v>3069110.51</v>
      </c>
      <c r="E72" s="252">
        <v>3069110.51</v>
      </c>
    </row>
    <row r="73" spans="1:5" x14ac:dyDescent="0.2">
      <c r="A73" s="285">
        <v>111502017</v>
      </c>
      <c r="B73" s="285" t="s">
        <v>637</v>
      </c>
      <c r="C73" s="252">
        <v>0</v>
      </c>
      <c r="D73" s="252">
        <v>29773.23</v>
      </c>
      <c r="E73" s="252">
        <v>29773.23</v>
      </c>
    </row>
    <row r="74" spans="1:5" x14ac:dyDescent="0.2">
      <c r="A74" s="285">
        <v>111502018</v>
      </c>
      <c r="B74" s="285" t="s">
        <v>639</v>
      </c>
      <c r="C74" s="252">
        <v>0</v>
      </c>
      <c r="D74" s="252">
        <v>113866.38</v>
      </c>
      <c r="E74" s="252">
        <v>113866.38</v>
      </c>
    </row>
    <row r="75" spans="1:5" x14ac:dyDescent="0.2">
      <c r="A75" s="285">
        <v>111502019</v>
      </c>
      <c r="B75" s="285" t="s">
        <v>641</v>
      </c>
      <c r="C75" s="252">
        <v>0</v>
      </c>
      <c r="D75" s="252">
        <v>29773.23</v>
      </c>
      <c r="E75" s="252">
        <v>29773.23</v>
      </c>
    </row>
    <row r="76" spans="1:5" x14ac:dyDescent="0.2">
      <c r="A76" s="285">
        <v>111502020</v>
      </c>
      <c r="B76" s="285" t="s">
        <v>643</v>
      </c>
      <c r="C76" s="252">
        <v>0</v>
      </c>
      <c r="D76" s="252">
        <v>48787.75</v>
      </c>
      <c r="E76" s="252">
        <v>48787.75</v>
      </c>
    </row>
    <row r="77" spans="1:5" x14ac:dyDescent="0.2">
      <c r="A77" s="285">
        <v>111502021</v>
      </c>
      <c r="B77" s="285" t="s">
        <v>645</v>
      </c>
      <c r="C77" s="252">
        <v>0</v>
      </c>
      <c r="D77" s="252">
        <v>29773.23</v>
      </c>
      <c r="E77" s="252">
        <v>29773.23</v>
      </c>
    </row>
    <row r="78" spans="1:5" x14ac:dyDescent="0.2">
      <c r="A78" s="285">
        <v>111502022</v>
      </c>
      <c r="B78" s="285" t="s">
        <v>647</v>
      </c>
      <c r="C78" s="252">
        <v>0</v>
      </c>
      <c r="D78" s="252">
        <v>68311.240000000005</v>
      </c>
      <c r="E78" s="252">
        <v>68311.240000000005</v>
      </c>
    </row>
    <row r="79" spans="1:5" x14ac:dyDescent="0.2">
      <c r="A79" s="285">
        <v>111502023</v>
      </c>
      <c r="B79" s="285" t="s">
        <v>649</v>
      </c>
      <c r="C79" s="252">
        <v>0</v>
      </c>
      <c r="D79" s="252">
        <v>54298.68</v>
      </c>
      <c r="E79" s="252">
        <v>54298.68</v>
      </c>
    </row>
    <row r="80" spans="1:5" x14ac:dyDescent="0.2">
      <c r="A80" s="285">
        <v>111502024</v>
      </c>
      <c r="B80" s="285" t="s">
        <v>651</v>
      </c>
      <c r="C80" s="252">
        <v>0</v>
      </c>
      <c r="D80" s="252">
        <v>127256.66</v>
      </c>
      <c r="E80" s="252">
        <v>127256.66</v>
      </c>
    </row>
    <row r="81" spans="1:5" x14ac:dyDescent="0.2">
      <c r="A81" s="285">
        <v>111502025</v>
      </c>
      <c r="B81" s="285" t="s">
        <v>653</v>
      </c>
      <c r="C81" s="252">
        <v>0</v>
      </c>
      <c r="D81" s="252">
        <v>78826.899999999994</v>
      </c>
      <c r="E81" s="252">
        <v>78826.899999999994</v>
      </c>
    </row>
    <row r="82" spans="1:5" x14ac:dyDescent="0.2">
      <c r="A82" s="285">
        <v>111502026</v>
      </c>
      <c r="B82" s="285" t="s">
        <v>655</v>
      </c>
      <c r="C82" s="252">
        <v>0</v>
      </c>
      <c r="D82" s="252">
        <v>68311.240000000005</v>
      </c>
      <c r="E82" s="252">
        <v>68311.240000000005</v>
      </c>
    </row>
    <row r="83" spans="1:5" x14ac:dyDescent="0.2">
      <c r="A83" s="285">
        <v>111502027</v>
      </c>
      <c r="B83" s="285" t="s">
        <v>657</v>
      </c>
      <c r="C83" s="252">
        <v>0</v>
      </c>
      <c r="D83" s="252">
        <v>92840.57</v>
      </c>
      <c r="E83" s="252">
        <v>92840.57</v>
      </c>
    </row>
    <row r="84" spans="1:5" x14ac:dyDescent="0.2">
      <c r="A84" s="285">
        <v>111502029</v>
      </c>
      <c r="B84" s="285" t="s">
        <v>659</v>
      </c>
      <c r="C84" s="252">
        <v>0</v>
      </c>
      <c r="D84" s="252">
        <v>54298.68</v>
      </c>
      <c r="E84" s="252">
        <v>54298.68</v>
      </c>
    </row>
    <row r="85" spans="1:5" x14ac:dyDescent="0.2">
      <c r="A85" s="285">
        <v>111502030</v>
      </c>
      <c r="B85" s="285" t="s">
        <v>661</v>
      </c>
      <c r="C85" s="252">
        <v>0</v>
      </c>
      <c r="D85" s="252">
        <v>33275.97</v>
      </c>
      <c r="E85" s="252">
        <v>33275.97</v>
      </c>
    </row>
    <row r="86" spans="1:5" x14ac:dyDescent="0.2">
      <c r="A86" s="285">
        <v>111502031</v>
      </c>
      <c r="B86" s="285" t="s">
        <v>663</v>
      </c>
      <c r="C86" s="252">
        <v>0</v>
      </c>
      <c r="D86" s="252">
        <v>43784.17</v>
      </c>
      <c r="E86" s="252">
        <v>43784.17</v>
      </c>
    </row>
    <row r="87" spans="1:5" x14ac:dyDescent="0.2">
      <c r="A87" s="285">
        <v>111502032</v>
      </c>
      <c r="B87" s="285" t="s">
        <v>665</v>
      </c>
      <c r="C87" s="252">
        <v>0</v>
      </c>
      <c r="D87" s="252">
        <v>82330.320000000007</v>
      </c>
      <c r="E87" s="252">
        <v>82330.320000000007</v>
      </c>
    </row>
    <row r="88" spans="1:5" x14ac:dyDescent="0.2">
      <c r="A88" s="285">
        <v>111502033</v>
      </c>
      <c r="B88" s="285" t="s">
        <v>667</v>
      </c>
      <c r="C88" s="252">
        <v>0</v>
      </c>
      <c r="D88" s="252">
        <v>74969.16</v>
      </c>
      <c r="E88" s="252">
        <v>74969.16</v>
      </c>
    </row>
    <row r="89" spans="1:5" x14ac:dyDescent="0.2">
      <c r="A89" s="285">
        <v>111502034</v>
      </c>
      <c r="B89" s="285" t="s">
        <v>669</v>
      </c>
      <c r="C89" s="252">
        <v>0</v>
      </c>
      <c r="D89" s="252">
        <v>985248.96</v>
      </c>
      <c r="E89" s="252">
        <v>985248.96</v>
      </c>
    </row>
    <row r="90" spans="1:5" x14ac:dyDescent="0.2">
      <c r="A90" s="285">
        <v>111502035</v>
      </c>
      <c r="B90" s="285" t="s">
        <v>671</v>
      </c>
      <c r="C90" s="252">
        <v>0</v>
      </c>
      <c r="D90" s="252">
        <v>220970.8</v>
      </c>
      <c r="E90" s="252">
        <v>220970.8</v>
      </c>
    </row>
    <row r="91" spans="1:5" x14ac:dyDescent="0.2">
      <c r="A91" s="285">
        <v>111502036</v>
      </c>
      <c r="B91" s="285" t="s">
        <v>673</v>
      </c>
      <c r="C91" s="252">
        <v>0</v>
      </c>
      <c r="D91" s="252">
        <v>439753.83</v>
      </c>
      <c r="E91" s="252">
        <v>439753.83</v>
      </c>
    </row>
    <row r="92" spans="1:5" x14ac:dyDescent="0.2">
      <c r="A92" s="285">
        <v>111502037</v>
      </c>
      <c r="B92" s="285" t="s">
        <v>675</v>
      </c>
      <c r="C92" s="252">
        <v>0</v>
      </c>
      <c r="D92" s="252">
        <v>220970.8</v>
      </c>
      <c r="E92" s="252">
        <v>220970.8</v>
      </c>
    </row>
    <row r="93" spans="1:5" x14ac:dyDescent="0.2">
      <c r="A93" s="285">
        <v>111503001</v>
      </c>
      <c r="B93" s="285" t="s">
        <v>677</v>
      </c>
      <c r="C93" s="252">
        <v>-0.01</v>
      </c>
      <c r="D93" s="252">
        <v>-0.01</v>
      </c>
      <c r="E93" s="252">
        <v>0</v>
      </c>
    </row>
    <row r="94" spans="1:5" x14ac:dyDescent="0.2">
      <c r="A94" s="285">
        <v>111503002</v>
      </c>
      <c r="B94" s="285" t="s">
        <v>679</v>
      </c>
      <c r="C94" s="252">
        <v>4292.3999999999996</v>
      </c>
      <c r="D94" s="252">
        <v>-25566.26</v>
      </c>
      <c r="E94" s="252">
        <v>-29858.66</v>
      </c>
    </row>
    <row r="95" spans="1:5" x14ac:dyDescent="0.2">
      <c r="A95" s="285">
        <v>111503003</v>
      </c>
      <c r="B95" s="285" t="s">
        <v>681</v>
      </c>
      <c r="C95" s="252">
        <v>-0.01</v>
      </c>
      <c r="D95" s="252">
        <v>-0.01</v>
      </c>
      <c r="E95" s="252">
        <v>0</v>
      </c>
    </row>
    <row r="96" spans="1:5" x14ac:dyDescent="0.2">
      <c r="A96" s="285">
        <v>111503004</v>
      </c>
      <c r="B96" s="285" t="s">
        <v>683</v>
      </c>
      <c r="C96" s="252">
        <v>0.01</v>
      </c>
      <c r="D96" s="252">
        <v>0.01</v>
      </c>
      <c r="E96" s="252">
        <v>0</v>
      </c>
    </row>
    <row r="97" spans="1:5" x14ac:dyDescent="0.2">
      <c r="A97" s="285">
        <v>111503005</v>
      </c>
      <c r="B97" s="285" t="s">
        <v>685</v>
      </c>
      <c r="C97" s="252">
        <v>0.51</v>
      </c>
      <c r="D97" s="252">
        <v>0.51</v>
      </c>
      <c r="E97" s="252">
        <v>0</v>
      </c>
    </row>
    <row r="98" spans="1:5" x14ac:dyDescent="0.2">
      <c r="A98" s="285">
        <v>111503006</v>
      </c>
      <c r="B98" s="285" t="s">
        <v>687</v>
      </c>
      <c r="C98" s="252">
        <v>7.01</v>
      </c>
      <c r="D98" s="252">
        <v>7.01</v>
      </c>
      <c r="E98" s="252">
        <v>0</v>
      </c>
    </row>
    <row r="99" spans="1:5" x14ac:dyDescent="0.2">
      <c r="A99" s="285">
        <v>111503007</v>
      </c>
      <c r="B99" s="285" t="s">
        <v>689</v>
      </c>
      <c r="C99" s="252">
        <v>7.37</v>
      </c>
      <c r="D99" s="252">
        <v>7.37</v>
      </c>
      <c r="E99" s="252">
        <v>0</v>
      </c>
    </row>
    <row r="100" spans="1:5" x14ac:dyDescent="0.2">
      <c r="A100" s="285">
        <v>111503008</v>
      </c>
      <c r="B100" s="285" t="s">
        <v>691</v>
      </c>
      <c r="C100" s="252">
        <v>15332864.75</v>
      </c>
      <c r="D100" s="252">
        <v>1051744.6000000001</v>
      </c>
      <c r="E100" s="252">
        <v>-14281120.15</v>
      </c>
    </row>
    <row r="101" spans="1:5" x14ac:dyDescent="0.2">
      <c r="A101" s="285">
        <v>111503009</v>
      </c>
      <c r="B101" s="285" t="s">
        <v>693</v>
      </c>
      <c r="C101" s="252">
        <v>1526640.04</v>
      </c>
      <c r="D101" s="252">
        <v>1280842.92</v>
      </c>
      <c r="E101" s="252">
        <v>-245797.12</v>
      </c>
    </row>
    <row r="102" spans="1:5" x14ac:dyDescent="0.2">
      <c r="A102" s="285">
        <v>111503010</v>
      </c>
      <c r="B102" s="285" t="s">
        <v>695</v>
      </c>
      <c r="C102" s="252">
        <v>0</v>
      </c>
      <c r="D102" s="252">
        <v>4.79</v>
      </c>
      <c r="E102" s="252">
        <v>4.79</v>
      </c>
    </row>
    <row r="103" spans="1:5" x14ac:dyDescent="0.2">
      <c r="A103" s="285">
        <v>111503012</v>
      </c>
      <c r="B103" s="285" t="s">
        <v>697</v>
      </c>
      <c r="C103" s="252">
        <v>0</v>
      </c>
      <c r="D103" s="252">
        <v>319.26</v>
      </c>
      <c r="E103" s="252">
        <v>319.26</v>
      </c>
    </row>
    <row r="104" spans="1:5" x14ac:dyDescent="0.2">
      <c r="A104" s="285">
        <v>111503013</v>
      </c>
      <c r="B104" s="285" t="s">
        <v>699</v>
      </c>
      <c r="C104" s="252">
        <v>0</v>
      </c>
      <c r="D104" s="252">
        <v>274745.95</v>
      </c>
      <c r="E104" s="252">
        <v>274745.95</v>
      </c>
    </row>
    <row r="105" spans="1:5" x14ac:dyDescent="0.2">
      <c r="A105" s="285">
        <v>111503014</v>
      </c>
      <c r="B105" s="285" t="s">
        <v>701</v>
      </c>
      <c r="C105" s="252">
        <v>0</v>
      </c>
      <c r="D105" s="252">
        <v>200005.99</v>
      </c>
      <c r="E105" s="252">
        <v>200005.99</v>
      </c>
    </row>
    <row r="106" spans="1:5" x14ac:dyDescent="0.2">
      <c r="A106" s="285">
        <v>111503015</v>
      </c>
      <c r="B106" s="285" t="s">
        <v>703</v>
      </c>
      <c r="C106" s="252">
        <v>0</v>
      </c>
      <c r="D106" s="252">
        <v>1402827.51</v>
      </c>
      <c r="E106" s="252">
        <v>1402827.51</v>
      </c>
    </row>
    <row r="107" spans="1:5" x14ac:dyDescent="0.2">
      <c r="A107" s="285">
        <v>111503016</v>
      </c>
      <c r="B107" s="285" t="s">
        <v>705</v>
      </c>
      <c r="C107" s="252">
        <v>0</v>
      </c>
      <c r="D107" s="252">
        <v>199994.19</v>
      </c>
      <c r="E107" s="252">
        <v>199994.19</v>
      </c>
    </row>
    <row r="108" spans="1:5" x14ac:dyDescent="0.2">
      <c r="A108" s="285">
        <v>111503018</v>
      </c>
      <c r="B108" s="285" t="s">
        <v>707</v>
      </c>
      <c r="C108" s="252">
        <v>0</v>
      </c>
      <c r="D108" s="252">
        <v>640000</v>
      </c>
      <c r="E108" s="252">
        <v>640000</v>
      </c>
    </row>
    <row r="109" spans="1:5" x14ac:dyDescent="0.2">
      <c r="A109" s="285">
        <v>111504001</v>
      </c>
      <c r="B109" s="285" t="s">
        <v>709</v>
      </c>
      <c r="C109" s="252">
        <v>0</v>
      </c>
      <c r="D109" s="252">
        <v>8688.11</v>
      </c>
      <c r="E109" s="252">
        <v>8688.11</v>
      </c>
    </row>
    <row r="110" spans="1:5" x14ac:dyDescent="0.2">
      <c r="A110" s="363"/>
      <c r="B110" s="363"/>
      <c r="C110" s="362"/>
      <c r="D110" s="362"/>
      <c r="E110" s="362"/>
    </row>
    <row r="111" spans="1:5" s="8" customFormat="1" x14ac:dyDescent="0.2">
      <c r="A111" s="251"/>
      <c r="B111" s="251" t="s">
        <v>374</v>
      </c>
      <c r="C111" s="250">
        <f>SUM(C8:C110)</f>
        <v>33127030.029999994</v>
      </c>
      <c r="D111" s="250">
        <f>SUM(D8:D110)</f>
        <v>62002694.789999969</v>
      </c>
      <c r="E111" s="250">
        <f>SUM(E8:E110)</f>
        <v>28875664.759999983</v>
      </c>
    </row>
    <row r="112" spans="1:5" s="8" customFormat="1" x14ac:dyDescent="0.2">
      <c r="A112" s="347"/>
      <c r="B112" s="347"/>
      <c r="C112" s="361"/>
      <c r="D112" s="361"/>
      <c r="E112" s="361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4" t="s">
        <v>143</v>
      </c>
      <c r="B2" s="455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view="pageBreakPreview" zoomScaleNormal="100" zoomScaleSheetLayoutView="100" workbookViewId="0">
      <selection activeCell="C11" sqref="C11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0.85546875" style="36" bestFit="1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  <c r="D1" s="380"/>
    </row>
    <row r="2" spans="1:4" s="12" customFormat="1" x14ac:dyDescent="0.2">
      <c r="A2" s="21" t="s">
        <v>0</v>
      </c>
      <c r="B2" s="21"/>
      <c r="C2" s="378"/>
      <c r="D2" s="379"/>
    </row>
    <row r="3" spans="1:4" s="12" customFormat="1" x14ac:dyDescent="0.2">
      <c r="A3" s="21"/>
      <c r="B3" s="21"/>
      <c r="C3" s="378"/>
      <c r="D3" s="379"/>
    </row>
    <row r="4" spans="1:4" s="12" customFormat="1" x14ac:dyDescent="0.2">
      <c r="C4" s="378"/>
      <c r="D4" s="379"/>
    </row>
    <row r="5" spans="1:4" s="12" customFormat="1" ht="11.25" customHeight="1" x14ac:dyDescent="0.2">
      <c r="A5" s="474" t="s">
        <v>381</v>
      </c>
      <c r="B5" s="475"/>
      <c r="C5" s="378"/>
      <c r="D5" s="377" t="s">
        <v>379</v>
      </c>
    </row>
    <row r="6" spans="1:4" x14ac:dyDescent="0.2">
      <c r="A6" s="376"/>
      <c r="B6" s="376"/>
      <c r="C6" s="375"/>
      <c r="D6" s="374"/>
    </row>
    <row r="7" spans="1:4" ht="15" customHeight="1" x14ac:dyDescent="0.2">
      <c r="A7" s="228" t="s">
        <v>45</v>
      </c>
      <c r="B7" s="227" t="s">
        <v>46</v>
      </c>
      <c r="C7" s="291" t="s">
        <v>49</v>
      </c>
      <c r="D7" s="314" t="s">
        <v>378</v>
      </c>
    </row>
    <row r="8" spans="1:4" x14ac:dyDescent="0.2">
      <c r="A8" s="372">
        <v>123105811</v>
      </c>
      <c r="B8" s="373" t="s">
        <v>741</v>
      </c>
      <c r="C8" s="371">
        <v>824000</v>
      </c>
      <c r="D8" s="370"/>
    </row>
    <row r="9" spans="1:4" x14ac:dyDescent="0.2">
      <c r="A9" s="372">
        <v>123516111</v>
      </c>
      <c r="B9" s="373" t="s">
        <v>745</v>
      </c>
      <c r="C9" s="371">
        <v>3265720.13</v>
      </c>
      <c r="D9" s="370"/>
    </row>
    <row r="10" spans="1:4" x14ac:dyDescent="0.2">
      <c r="A10" s="372">
        <v>123526121</v>
      </c>
      <c r="B10" s="373" t="s">
        <v>747</v>
      </c>
      <c r="C10" s="371">
        <v>1435795.93</v>
      </c>
      <c r="D10" s="370"/>
    </row>
    <row r="11" spans="1:4" x14ac:dyDescent="0.2">
      <c r="A11" s="372">
        <v>123536131</v>
      </c>
      <c r="B11" s="373" t="s">
        <v>749</v>
      </c>
      <c r="C11" s="371">
        <v>2170886.46</v>
      </c>
      <c r="D11" s="370"/>
    </row>
    <row r="12" spans="1:4" x14ac:dyDescent="0.2">
      <c r="A12" s="372">
        <v>123546141</v>
      </c>
      <c r="B12" s="373" t="s">
        <v>751</v>
      </c>
      <c r="C12" s="371">
        <v>18500787.530000001</v>
      </c>
      <c r="D12" s="370"/>
    </row>
    <row r="13" spans="1:4" x14ac:dyDescent="0.2">
      <c r="A13" s="372">
        <v>123556151</v>
      </c>
      <c r="B13" s="373" t="s">
        <v>753</v>
      </c>
      <c r="C13" s="371">
        <v>2039694.41</v>
      </c>
      <c r="D13" s="370"/>
    </row>
    <row r="14" spans="1:4" x14ac:dyDescent="0.2">
      <c r="A14" s="372"/>
      <c r="B14" s="372"/>
      <c r="C14" s="371"/>
      <c r="D14" s="370"/>
    </row>
    <row r="15" spans="1:4" x14ac:dyDescent="0.2">
      <c r="A15" s="369"/>
      <c r="B15" s="369" t="s">
        <v>319</v>
      </c>
      <c r="C15" s="368">
        <f>SUM(C8:C14)</f>
        <v>28236884.460000001</v>
      </c>
      <c r="D15" s="367">
        <v>0</v>
      </c>
    </row>
    <row r="18" spans="1:4" x14ac:dyDescent="0.2">
      <c r="A18" s="474" t="s">
        <v>380</v>
      </c>
      <c r="B18" s="475"/>
      <c r="C18" s="378"/>
      <c r="D18" s="377" t="s">
        <v>379</v>
      </c>
    </row>
    <row r="19" spans="1:4" x14ac:dyDescent="0.2">
      <c r="A19" s="376"/>
      <c r="B19" s="376"/>
      <c r="C19" s="375"/>
      <c r="D19" s="374"/>
    </row>
    <row r="20" spans="1:4" x14ac:dyDescent="0.2">
      <c r="A20" s="228" t="s">
        <v>45</v>
      </c>
      <c r="B20" s="227" t="s">
        <v>46</v>
      </c>
      <c r="C20" s="291" t="s">
        <v>49</v>
      </c>
      <c r="D20" s="314" t="s">
        <v>378</v>
      </c>
    </row>
    <row r="21" spans="1:4" x14ac:dyDescent="0.2">
      <c r="A21" s="372">
        <v>124115111</v>
      </c>
      <c r="B21" s="373" t="s">
        <v>759</v>
      </c>
      <c r="C21" s="371">
        <v>19497</v>
      </c>
      <c r="D21" s="370"/>
    </row>
    <row r="22" spans="1:4" x14ac:dyDescent="0.2">
      <c r="A22" s="372">
        <v>124135151</v>
      </c>
      <c r="B22" s="373" t="s">
        <v>761</v>
      </c>
      <c r="C22" s="371">
        <v>44511.68</v>
      </c>
      <c r="D22" s="370"/>
    </row>
    <row r="23" spans="1:4" x14ac:dyDescent="0.2">
      <c r="A23" s="372">
        <v>124195191</v>
      </c>
      <c r="B23" s="373" t="s">
        <v>763</v>
      </c>
      <c r="C23" s="371">
        <v>729</v>
      </c>
      <c r="D23" s="370"/>
    </row>
    <row r="24" spans="1:4" x14ac:dyDescent="0.2">
      <c r="A24" s="372">
        <v>124415411</v>
      </c>
      <c r="B24" s="373" t="s">
        <v>769</v>
      </c>
      <c r="C24" s="371">
        <v>3403102.5</v>
      </c>
      <c r="D24" s="370"/>
    </row>
    <row r="25" spans="1:4" x14ac:dyDescent="0.2">
      <c r="A25" s="372">
        <v>124645641</v>
      </c>
      <c r="B25" s="373" t="s">
        <v>779</v>
      </c>
      <c r="C25" s="371">
        <v>25219.69</v>
      </c>
      <c r="D25" s="370"/>
    </row>
    <row r="26" spans="1:4" x14ac:dyDescent="0.2">
      <c r="A26" s="372">
        <v>124655651</v>
      </c>
      <c r="B26" s="373" t="s">
        <v>781</v>
      </c>
      <c r="C26" s="371">
        <v>3348.18</v>
      </c>
      <c r="D26" s="370"/>
    </row>
    <row r="27" spans="1:4" x14ac:dyDescent="0.2">
      <c r="A27" s="372">
        <v>124675671</v>
      </c>
      <c r="B27" s="373" t="s">
        <v>785</v>
      </c>
      <c r="C27" s="371">
        <v>6800</v>
      </c>
      <c r="D27" s="370"/>
    </row>
    <row r="28" spans="1:4" x14ac:dyDescent="0.2">
      <c r="A28" s="372"/>
      <c r="B28" s="372"/>
      <c r="C28" s="371"/>
      <c r="D28" s="370"/>
    </row>
    <row r="29" spans="1:4" x14ac:dyDescent="0.2">
      <c r="A29" s="369"/>
      <c r="B29" s="369" t="s">
        <v>377</v>
      </c>
      <c r="C29" s="368">
        <f>SUM(C21:C28)</f>
        <v>3503208.0500000003</v>
      </c>
      <c r="D29" s="367">
        <v>0</v>
      </c>
    </row>
  </sheetData>
  <mergeCells count="2">
    <mergeCell ref="A5:B5"/>
    <mergeCell ref="A18:B18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0"/>
    <dataValidation allowBlank="1" showInputMessage="1" showErrorMessage="1" prompt="Corresponde al nombre o descripción de la cuenta de acuerdo al Plan de Cuentas emitido por el CONAC." sqref="B7 B20"/>
    <dataValidation allowBlank="1" showInputMessage="1" showErrorMessage="1" prompt="Importe (saldo final) de las adquisiciones de bienes muebles e inmuebles efectuadas en el periodo al que corresponde la cuenta pública presentada." sqref="C20"/>
    <dataValidation allowBlank="1" showInputMessage="1" showErrorMessage="1" prompt="Detallar el porcentaje de estas adquisiciones que fueron realizadas mediante subsidios de capital del sector central (subsidiados por la federación, estado o municipio)." sqref="D7 D20"/>
  </dataValidations>
  <pageMargins left="0.7" right="0.7" top="0.75" bottom="0.75" header="0.3" footer="0.3"/>
  <pageSetup scale="84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4" t="s">
        <v>143</v>
      </c>
      <c r="B2" s="455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6" t="s">
        <v>213</v>
      </c>
      <c r="B6" s="466"/>
      <c r="C6" s="466"/>
      <c r="D6" s="467"/>
    </row>
    <row r="7" spans="1:4" ht="27.95" customHeight="1" thickBot="1" x14ac:dyDescent="0.25">
      <c r="A7" s="476" t="s">
        <v>214</v>
      </c>
      <c r="B7" s="477"/>
      <c r="C7" s="477"/>
      <c r="D7" s="478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zoomScaleNormal="100" zoomScaleSheetLayoutView="100" workbookViewId="0">
      <pane ySplit="8" topLeftCell="A9" activePane="bottomLeft" state="frozen"/>
      <selection pane="bottomLeft" activeCell="H26" sqref="H26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2.28515625" style="36" bestFit="1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8"/>
    </row>
    <row r="2" spans="1:4" s="12" customFormat="1" x14ac:dyDescent="0.2">
      <c r="A2" s="21" t="s">
        <v>0</v>
      </c>
      <c r="B2" s="21"/>
      <c r="C2" s="378"/>
    </row>
    <row r="3" spans="1:4" s="12" customFormat="1" x14ac:dyDescent="0.2">
      <c r="A3" s="21"/>
      <c r="B3" s="21"/>
      <c r="C3" s="378"/>
    </row>
    <row r="4" spans="1:4" s="12" customFormat="1" x14ac:dyDescent="0.2">
      <c r="A4" s="21"/>
      <c r="B4" s="21"/>
      <c r="C4" s="378"/>
    </row>
    <row r="5" spans="1:4" s="12" customFormat="1" x14ac:dyDescent="0.2">
      <c r="C5" s="378"/>
    </row>
    <row r="6" spans="1:4" s="12" customFormat="1" ht="11.25" customHeight="1" x14ac:dyDescent="0.2">
      <c r="A6" s="474" t="s">
        <v>227</v>
      </c>
      <c r="B6" s="475"/>
      <c r="C6" s="378"/>
      <c r="D6" s="394" t="s">
        <v>415</v>
      </c>
    </row>
    <row r="7" spans="1:4" x14ac:dyDescent="0.2">
      <c r="A7" s="376"/>
      <c r="B7" s="376"/>
      <c r="C7" s="375"/>
    </row>
    <row r="8" spans="1:4" ht="15" customHeight="1" x14ac:dyDescent="0.2">
      <c r="A8" s="228" t="s">
        <v>45</v>
      </c>
      <c r="B8" s="393" t="s">
        <v>46</v>
      </c>
      <c r="C8" s="291" t="s">
        <v>47</v>
      </c>
      <c r="D8" s="291" t="s">
        <v>48</v>
      </c>
    </row>
    <row r="9" spans="1:4" x14ac:dyDescent="0.2">
      <c r="A9" s="390">
        <v>5500</v>
      </c>
      <c r="B9" s="392" t="s">
        <v>414</v>
      </c>
      <c r="C9" s="386">
        <f>SUM(C10+C19+C22+C28+C30+C32)</f>
        <v>0</v>
      </c>
      <c r="D9" s="386">
        <f>SUM(D10+D19+D22+D28+D30+D32)</f>
        <v>127904.9</v>
      </c>
    </row>
    <row r="10" spans="1:4" x14ac:dyDescent="0.2">
      <c r="A10" s="388">
        <v>5510</v>
      </c>
      <c r="B10" s="391" t="s">
        <v>413</v>
      </c>
      <c r="C10" s="386">
        <f>SUM(C11:C18)</f>
        <v>0</v>
      </c>
      <c r="D10" s="386">
        <f>SUM(D11:D18)</f>
        <v>127904.9</v>
      </c>
    </row>
    <row r="11" spans="1:4" x14ac:dyDescent="0.2">
      <c r="A11" s="388">
        <v>5511</v>
      </c>
      <c r="B11" s="391" t="s">
        <v>412</v>
      </c>
      <c r="C11" s="386">
        <v>0</v>
      </c>
      <c r="D11" s="385">
        <v>0</v>
      </c>
    </row>
    <row r="12" spans="1:4" x14ac:dyDescent="0.2">
      <c r="A12" s="388">
        <v>5512</v>
      </c>
      <c r="B12" s="391" t="s">
        <v>411</v>
      </c>
      <c r="C12" s="386">
        <v>0</v>
      </c>
      <c r="D12" s="385">
        <v>0</v>
      </c>
    </row>
    <row r="13" spans="1:4" x14ac:dyDescent="0.2">
      <c r="A13" s="388">
        <v>5513</v>
      </c>
      <c r="B13" s="391" t="s">
        <v>410</v>
      </c>
      <c r="C13" s="386">
        <v>0</v>
      </c>
      <c r="D13" s="385">
        <v>0</v>
      </c>
    </row>
    <row r="14" spans="1:4" x14ac:dyDescent="0.2">
      <c r="A14" s="388">
        <v>5514</v>
      </c>
      <c r="B14" s="391" t="s">
        <v>409</v>
      </c>
      <c r="C14" s="386">
        <v>0</v>
      </c>
      <c r="D14" s="385">
        <v>0</v>
      </c>
    </row>
    <row r="15" spans="1:4" x14ac:dyDescent="0.2">
      <c r="A15" s="388">
        <v>5515</v>
      </c>
      <c r="B15" s="391" t="s">
        <v>408</v>
      </c>
      <c r="C15" s="386">
        <v>0</v>
      </c>
      <c r="D15" s="385">
        <v>127904.9</v>
      </c>
    </row>
    <row r="16" spans="1:4" x14ac:dyDescent="0.2">
      <c r="A16" s="388">
        <v>5516</v>
      </c>
      <c r="B16" s="391" t="s">
        <v>407</v>
      </c>
      <c r="C16" s="386">
        <v>0</v>
      </c>
      <c r="D16" s="385">
        <v>0</v>
      </c>
    </row>
    <row r="17" spans="1:4" x14ac:dyDescent="0.2">
      <c r="A17" s="388">
        <v>5517</v>
      </c>
      <c r="B17" s="391" t="s">
        <v>406</v>
      </c>
      <c r="C17" s="386">
        <v>0</v>
      </c>
      <c r="D17" s="385">
        <v>0</v>
      </c>
    </row>
    <row r="18" spans="1:4" x14ac:dyDescent="0.2">
      <c r="A18" s="388">
        <v>5518</v>
      </c>
      <c r="B18" s="391" t="s">
        <v>405</v>
      </c>
      <c r="C18" s="386">
        <v>0</v>
      </c>
      <c r="D18" s="385">
        <v>0</v>
      </c>
    </row>
    <row r="19" spans="1:4" x14ac:dyDescent="0.2">
      <c r="A19" s="388">
        <v>5520</v>
      </c>
      <c r="B19" s="391" t="s">
        <v>404</v>
      </c>
      <c r="C19" s="386">
        <f>SUM(C20:C21)</f>
        <v>0</v>
      </c>
      <c r="D19" s="386">
        <f>SUM(D20:D21)</f>
        <v>0</v>
      </c>
    </row>
    <row r="20" spans="1:4" x14ac:dyDescent="0.2">
      <c r="A20" s="388">
        <v>5521</v>
      </c>
      <c r="B20" s="391" t="s">
        <v>403</v>
      </c>
      <c r="C20" s="386">
        <v>0</v>
      </c>
      <c r="D20" s="385">
        <v>0</v>
      </c>
    </row>
    <row r="21" spans="1:4" x14ac:dyDescent="0.2">
      <c r="A21" s="388">
        <v>5522</v>
      </c>
      <c r="B21" s="391" t="s">
        <v>402</v>
      </c>
      <c r="C21" s="386">
        <v>0</v>
      </c>
      <c r="D21" s="385">
        <v>0</v>
      </c>
    </row>
    <row r="22" spans="1:4" x14ac:dyDescent="0.2">
      <c r="A22" s="388">
        <v>5530</v>
      </c>
      <c r="B22" s="391" t="s">
        <v>401</v>
      </c>
      <c r="C22" s="386">
        <f>SUM(C23:C27)</f>
        <v>0</v>
      </c>
      <c r="D22" s="386">
        <f>SUM(D23:D27)</f>
        <v>0</v>
      </c>
    </row>
    <row r="23" spans="1:4" x14ac:dyDescent="0.2">
      <c r="A23" s="388">
        <v>5531</v>
      </c>
      <c r="B23" s="391" t="s">
        <v>400</v>
      </c>
      <c r="C23" s="386">
        <v>0</v>
      </c>
      <c r="D23" s="385">
        <v>0</v>
      </c>
    </row>
    <row r="24" spans="1:4" x14ac:dyDescent="0.2">
      <c r="A24" s="388">
        <v>5532</v>
      </c>
      <c r="B24" s="391" t="s">
        <v>399</v>
      </c>
      <c r="C24" s="386">
        <v>0</v>
      </c>
      <c r="D24" s="385">
        <v>0</v>
      </c>
    </row>
    <row r="25" spans="1:4" x14ac:dyDescent="0.2">
      <c r="A25" s="388">
        <v>5533</v>
      </c>
      <c r="B25" s="391" t="s">
        <v>398</v>
      </c>
      <c r="C25" s="386">
        <v>0</v>
      </c>
      <c r="D25" s="385">
        <v>0</v>
      </c>
    </row>
    <row r="26" spans="1:4" x14ac:dyDescent="0.2">
      <c r="A26" s="388">
        <v>5534</v>
      </c>
      <c r="B26" s="391" t="s">
        <v>397</v>
      </c>
      <c r="C26" s="386">
        <v>0</v>
      </c>
      <c r="D26" s="385">
        <v>0</v>
      </c>
    </row>
    <row r="27" spans="1:4" x14ac:dyDescent="0.2">
      <c r="A27" s="388">
        <v>5535</v>
      </c>
      <c r="B27" s="391" t="s">
        <v>396</v>
      </c>
      <c r="C27" s="386">
        <v>0</v>
      </c>
      <c r="D27" s="385">
        <v>0</v>
      </c>
    </row>
    <row r="28" spans="1:4" x14ac:dyDescent="0.2">
      <c r="A28" s="388">
        <v>5540</v>
      </c>
      <c r="B28" s="391" t="s">
        <v>395</v>
      </c>
      <c r="C28" s="386">
        <f>C29</f>
        <v>0</v>
      </c>
      <c r="D28" s="385">
        <f>D29</f>
        <v>0</v>
      </c>
    </row>
    <row r="29" spans="1:4" x14ac:dyDescent="0.2">
      <c r="A29" s="388">
        <v>5541</v>
      </c>
      <c r="B29" s="391" t="s">
        <v>395</v>
      </c>
      <c r="C29" s="386">
        <v>0</v>
      </c>
      <c r="D29" s="385">
        <v>0</v>
      </c>
    </row>
    <row r="30" spans="1:4" x14ac:dyDescent="0.2">
      <c r="A30" s="388">
        <v>5550</v>
      </c>
      <c r="B30" s="387" t="s">
        <v>394</v>
      </c>
      <c r="C30" s="386">
        <f>SUM(C31)</f>
        <v>0</v>
      </c>
      <c r="D30" s="386">
        <f>SUM(D31)</f>
        <v>0</v>
      </c>
    </row>
    <row r="31" spans="1:4" x14ac:dyDescent="0.2">
      <c r="A31" s="388">
        <v>5551</v>
      </c>
      <c r="B31" s="387" t="s">
        <v>394</v>
      </c>
      <c r="C31" s="386">
        <v>0</v>
      </c>
      <c r="D31" s="385">
        <v>0</v>
      </c>
    </row>
    <row r="32" spans="1:4" x14ac:dyDescent="0.2">
      <c r="A32" s="388">
        <v>5590</v>
      </c>
      <c r="B32" s="387" t="s">
        <v>393</v>
      </c>
      <c r="C32" s="386">
        <f>SUM(C33:C40)</f>
        <v>0</v>
      </c>
      <c r="D32" s="386">
        <f>SUM(D33:D40)</f>
        <v>0</v>
      </c>
    </row>
    <row r="33" spans="1:4" x14ac:dyDescent="0.2">
      <c r="A33" s="388">
        <v>5591</v>
      </c>
      <c r="B33" s="387" t="s">
        <v>392</v>
      </c>
      <c r="C33" s="386">
        <v>0</v>
      </c>
      <c r="D33" s="385">
        <v>0</v>
      </c>
    </row>
    <row r="34" spans="1:4" x14ac:dyDescent="0.2">
      <c r="A34" s="388">
        <v>5592</v>
      </c>
      <c r="B34" s="387" t="s">
        <v>391</v>
      </c>
      <c r="C34" s="386">
        <v>0</v>
      </c>
      <c r="D34" s="385">
        <v>0</v>
      </c>
    </row>
    <row r="35" spans="1:4" x14ac:dyDescent="0.2">
      <c r="A35" s="388">
        <v>5593</v>
      </c>
      <c r="B35" s="387" t="s">
        <v>390</v>
      </c>
      <c r="C35" s="386">
        <v>0</v>
      </c>
      <c r="D35" s="385">
        <v>0</v>
      </c>
    </row>
    <row r="36" spans="1:4" x14ac:dyDescent="0.2">
      <c r="A36" s="388">
        <v>5594</v>
      </c>
      <c r="B36" s="387" t="s">
        <v>389</v>
      </c>
      <c r="C36" s="386">
        <v>0</v>
      </c>
      <c r="D36" s="385">
        <v>0</v>
      </c>
    </row>
    <row r="37" spans="1:4" x14ac:dyDescent="0.2">
      <c r="A37" s="388">
        <v>5595</v>
      </c>
      <c r="B37" s="387" t="s">
        <v>388</v>
      </c>
      <c r="C37" s="386">
        <v>0</v>
      </c>
      <c r="D37" s="385">
        <v>0</v>
      </c>
    </row>
    <row r="38" spans="1:4" x14ac:dyDescent="0.2">
      <c r="A38" s="388">
        <v>5596</v>
      </c>
      <c r="B38" s="387" t="s">
        <v>387</v>
      </c>
      <c r="C38" s="386">
        <v>0</v>
      </c>
      <c r="D38" s="385">
        <v>0</v>
      </c>
    </row>
    <row r="39" spans="1:4" x14ac:dyDescent="0.2">
      <c r="A39" s="388">
        <v>5597</v>
      </c>
      <c r="B39" s="387" t="s">
        <v>386</v>
      </c>
      <c r="C39" s="386">
        <v>0</v>
      </c>
      <c r="D39" s="385">
        <v>0</v>
      </c>
    </row>
    <row r="40" spans="1:4" x14ac:dyDescent="0.2">
      <c r="A40" s="388">
        <v>5599</v>
      </c>
      <c r="B40" s="387" t="s">
        <v>385</v>
      </c>
      <c r="C40" s="386">
        <v>0</v>
      </c>
      <c r="D40" s="385">
        <v>0</v>
      </c>
    </row>
    <row r="41" spans="1:4" x14ac:dyDescent="0.2">
      <c r="A41" s="390">
        <v>5600</v>
      </c>
      <c r="B41" s="389" t="s">
        <v>384</v>
      </c>
      <c r="C41" s="386">
        <f>SUM(C42)</f>
        <v>0</v>
      </c>
      <c r="D41" s="386">
        <f>SUM(D42)</f>
        <v>0</v>
      </c>
    </row>
    <row r="42" spans="1:4" x14ac:dyDescent="0.2">
      <c r="A42" s="388">
        <v>5610</v>
      </c>
      <c r="B42" s="387" t="s">
        <v>383</v>
      </c>
      <c r="C42" s="386">
        <f>SUM(C43)</f>
        <v>0</v>
      </c>
      <c r="D42" s="386">
        <f>SUM(D43)</f>
        <v>0</v>
      </c>
    </row>
    <row r="43" spans="1:4" x14ac:dyDescent="0.2">
      <c r="A43" s="384">
        <v>5611</v>
      </c>
      <c r="B43" s="383" t="s">
        <v>382</v>
      </c>
      <c r="C43" s="382">
        <v>0</v>
      </c>
      <c r="D43" s="381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7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60" zoomScaleNormal="100" workbookViewId="0">
      <selection activeCell="C17" sqref="C1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4" t="s">
        <v>135</v>
      </c>
      <c r="B5" s="413"/>
      <c r="C5" s="412" t="s">
        <v>141</v>
      </c>
    </row>
    <row r="6" spans="1:3" x14ac:dyDescent="0.2">
      <c r="A6" s="411"/>
      <c r="B6" s="411"/>
      <c r="C6" s="410"/>
    </row>
    <row r="7" spans="1:3" ht="15" customHeight="1" x14ac:dyDescent="0.2">
      <c r="A7" s="228" t="s">
        <v>45</v>
      </c>
      <c r="B7" s="409" t="s">
        <v>46</v>
      </c>
      <c r="C7" s="393" t="s">
        <v>267</v>
      </c>
    </row>
    <row r="8" spans="1:3" x14ac:dyDescent="0.2">
      <c r="A8" s="406">
        <v>900001</v>
      </c>
      <c r="B8" s="408" t="s">
        <v>429</v>
      </c>
      <c r="C8" s="484">
        <v>32040854.890000001</v>
      </c>
    </row>
    <row r="9" spans="1:3" x14ac:dyDescent="0.2">
      <c r="A9" s="406">
        <v>900002</v>
      </c>
      <c r="B9" s="405" t="s">
        <v>428</v>
      </c>
      <c r="C9" s="404">
        <f>SUM(C10:C14)</f>
        <v>0</v>
      </c>
    </row>
    <row r="10" spans="1:3" x14ac:dyDescent="0.2">
      <c r="A10" s="407">
        <v>4320</v>
      </c>
      <c r="B10" s="401" t="s">
        <v>427</v>
      </c>
      <c r="C10" s="398"/>
    </row>
    <row r="11" spans="1:3" ht="22.5" x14ac:dyDescent="0.2">
      <c r="A11" s="407">
        <v>4330</v>
      </c>
      <c r="B11" s="401" t="s">
        <v>426</v>
      </c>
      <c r="C11" s="398"/>
    </row>
    <row r="12" spans="1:3" x14ac:dyDescent="0.2">
      <c r="A12" s="407">
        <v>4340</v>
      </c>
      <c r="B12" s="401" t="s">
        <v>425</v>
      </c>
      <c r="C12" s="398"/>
    </row>
    <row r="13" spans="1:3" x14ac:dyDescent="0.2">
      <c r="A13" s="407">
        <v>4399</v>
      </c>
      <c r="B13" s="401" t="s">
        <v>424</v>
      </c>
      <c r="C13" s="398"/>
    </row>
    <row r="14" spans="1:3" x14ac:dyDescent="0.2">
      <c r="A14" s="400">
        <v>4400</v>
      </c>
      <c r="B14" s="401" t="s">
        <v>423</v>
      </c>
      <c r="C14" s="398"/>
    </row>
    <row r="15" spans="1:3" x14ac:dyDescent="0.2">
      <c r="A15" s="406">
        <v>900003</v>
      </c>
      <c r="B15" s="405" t="s">
        <v>422</v>
      </c>
      <c r="C15" s="404">
        <f>SUM(C16:C19)</f>
        <v>0</v>
      </c>
    </row>
    <row r="16" spans="1:3" x14ac:dyDescent="0.2">
      <c r="A16" s="403">
        <v>52</v>
      </c>
      <c r="B16" s="401" t="s">
        <v>421</v>
      </c>
      <c r="C16" s="398"/>
    </row>
    <row r="17" spans="1:3" x14ac:dyDescent="0.2">
      <c r="A17" s="403">
        <v>62</v>
      </c>
      <c r="B17" s="401" t="s">
        <v>420</v>
      </c>
      <c r="C17" s="398"/>
    </row>
    <row r="18" spans="1:3" x14ac:dyDescent="0.2">
      <c r="A18" s="402" t="s">
        <v>419</v>
      </c>
      <c r="B18" s="401" t="s">
        <v>418</v>
      </c>
      <c r="C18" s="398"/>
    </row>
    <row r="19" spans="1:3" x14ac:dyDescent="0.2">
      <c r="A19" s="400">
        <v>4500</v>
      </c>
      <c r="B19" s="399" t="s">
        <v>417</v>
      </c>
      <c r="C19" s="398"/>
    </row>
    <row r="20" spans="1:3" x14ac:dyDescent="0.2">
      <c r="A20" s="397">
        <v>900004</v>
      </c>
      <c r="B20" s="396" t="s">
        <v>416</v>
      </c>
      <c r="C20" s="395">
        <f>+C8+C9-C15</f>
        <v>32040854.890000001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4" t="s">
        <v>143</v>
      </c>
      <c r="B2" s="455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79" t="s">
        <v>216</v>
      </c>
      <c r="B7" s="480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BreakPreview" zoomScale="60" zoomScaleNormal="100" workbookViewId="0">
      <selection activeCell="D41" sqref="D4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4" t="s">
        <v>136</v>
      </c>
      <c r="B5" s="413"/>
      <c r="C5" s="425" t="s">
        <v>142</v>
      </c>
    </row>
    <row r="6" spans="1:3" ht="11.25" customHeight="1" x14ac:dyDescent="0.2">
      <c r="A6" s="411"/>
      <c r="B6" s="410"/>
      <c r="C6" s="424"/>
    </row>
    <row r="7" spans="1:3" ht="15" customHeight="1" x14ac:dyDescent="0.2">
      <c r="A7" s="228" t="s">
        <v>45</v>
      </c>
      <c r="B7" s="409" t="s">
        <v>46</v>
      </c>
      <c r="C7" s="393" t="s">
        <v>267</v>
      </c>
    </row>
    <row r="8" spans="1:3" x14ac:dyDescent="0.2">
      <c r="A8" s="423">
        <v>900001</v>
      </c>
      <c r="B8" s="422" t="s">
        <v>452</v>
      </c>
      <c r="C8" s="421">
        <v>0</v>
      </c>
    </row>
    <row r="9" spans="1:3" x14ac:dyDescent="0.2">
      <c r="A9" s="423">
        <v>900002</v>
      </c>
      <c r="B9" s="422" t="s">
        <v>451</v>
      </c>
      <c r="C9" s="421">
        <f>SUM(C10:C26)</f>
        <v>31740092.510000002</v>
      </c>
    </row>
    <row r="10" spans="1:3" ht="15" x14ac:dyDescent="0.25">
      <c r="A10" s="407">
        <v>5100</v>
      </c>
      <c r="B10" s="420" t="s">
        <v>450</v>
      </c>
      <c r="C10" s="485">
        <v>64737.68</v>
      </c>
    </row>
    <row r="11" spans="1:3" x14ac:dyDescent="0.2">
      <c r="A11" s="407">
        <v>5200</v>
      </c>
      <c r="B11" s="420" t="s">
        <v>449</v>
      </c>
      <c r="C11" s="418"/>
    </row>
    <row r="12" spans="1:3" x14ac:dyDescent="0.2">
      <c r="A12" s="407">
        <v>5300</v>
      </c>
      <c r="B12" s="420" t="s">
        <v>448</v>
      </c>
      <c r="C12" s="418"/>
    </row>
    <row r="13" spans="1:3" ht="15" x14ac:dyDescent="0.25">
      <c r="A13" s="407">
        <v>5400</v>
      </c>
      <c r="B13" s="420" t="s">
        <v>447</v>
      </c>
      <c r="C13" s="485">
        <v>3403102.5</v>
      </c>
    </row>
    <row r="14" spans="1:3" x14ac:dyDescent="0.2">
      <c r="A14" s="407">
        <v>5500</v>
      </c>
      <c r="B14" s="420" t="s">
        <v>446</v>
      </c>
      <c r="C14" s="418"/>
    </row>
    <row r="15" spans="1:3" ht="15" x14ac:dyDescent="0.25">
      <c r="A15" s="407">
        <v>5600</v>
      </c>
      <c r="B15" s="420" t="s">
        <v>445</v>
      </c>
      <c r="C15" s="485">
        <v>35367.870000000003</v>
      </c>
    </row>
    <row r="16" spans="1:3" x14ac:dyDescent="0.2">
      <c r="A16" s="407">
        <v>5700</v>
      </c>
      <c r="B16" s="420" t="s">
        <v>444</v>
      </c>
      <c r="C16" s="418"/>
    </row>
    <row r="17" spans="1:3" x14ac:dyDescent="0.2">
      <c r="A17" s="407" t="s">
        <v>443</v>
      </c>
      <c r="B17" s="420" t="s">
        <v>442</v>
      </c>
      <c r="C17" s="418">
        <v>28236884.460000001</v>
      </c>
    </row>
    <row r="18" spans="1:3" x14ac:dyDescent="0.2">
      <c r="A18" s="407">
        <v>5900</v>
      </c>
      <c r="B18" s="420" t="s">
        <v>441</v>
      </c>
      <c r="C18" s="418"/>
    </row>
    <row r="19" spans="1:3" x14ac:dyDescent="0.2">
      <c r="A19" s="403">
        <v>6200</v>
      </c>
      <c r="B19" s="420" t="s">
        <v>440</v>
      </c>
      <c r="C19" s="418"/>
    </row>
    <row r="20" spans="1:3" x14ac:dyDescent="0.2">
      <c r="A20" s="403">
        <v>7200</v>
      </c>
      <c r="B20" s="420" t="s">
        <v>439</v>
      </c>
      <c r="C20" s="418"/>
    </row>
    <row r="21" spans="1:3" x14ac:dyDescent="0.2">
      <c r="A21" s="403">
        <v>7300</v>
      </c>
      <c r="B21" s="420" t="s">
        <v>438</v>
      </c>
      <c r="C21" s="418"/>
    </row>
    <row r="22" spans="1:3" x14ac:dyDescent="0.2">
      <c r="A22" s="403">
        <v>7500</v>
      </c>
      <c r="B22" s="420" t="s">
        <v>437</v>
      </c>
      <c r="C22" s="418"/>
    </row>
    <row r="23" spans="1:3" x14ac:dyDescent="0.2">
      <c r="A23" s="403">
        <v>7900</v>
      </c>
      <c r="B23" s="420" t="s">
        <v>436</v>
      </c>
      <c r="C23" s="418"/>
    </row>
    <row r="24" spans="1:3" x14ac:dyDescent="0.2">
      <c r="A24" s="403">
        <v>9100</v>
      </c>
      <c r="B24" s="420" t="s">
        <v>435</v>
      </c>
      <c r="C24" s="418"/>
    </row>
    <row r="25" spans="1:3" x14ac:dyDescent="0.2">
      <c r="A25" s="403">
        <v>9900</v>
      </c>
      <c r="B25" s="420" t="s">
        <v>434</v>
      </c>
      <c r="C25" s="418"/>
    </row>
    <row r="26" spans="1:3" x14ac:dyDescent="0.2">
      <c r="A26" s="403">
        <v>7400</v>
      </c>
      <c r="B26" s="419" t="s">
        <v>433</v>
      </c>
      <c r="C26" s="418"/>
    </row>
    <row r="27" spans="1:3" x14ac:dyDescent="0.2">
      <c r="A27" s="423">
        <v>900003</v>
      </c>
      <c r="B27" s="422" t="s">
        <v>432</v>
      </c>
      <c r="C27" s="421">
        <f>SUM(C28:C34)</f>
        <v>127904.9</v>
      </c>
    </row>
    <row r="28" spans="1:3" ht="22.5" x14ac:dyDescent="0.2">
      <c r="A28" s="407">
        <v>5510</v>
      </c>
      <c r="B28" s="420" t="s">
        <v>413</v>
      </c>
      <c r="C28" s="486">
        <v>127904.9</v>
      </c>
    </row>
    <row r="29" spans="1:3" x14ac:dyDescent="0.2">
      <c r="A29" s="407">
        <v>5520</v>
      </c>
      <c r="B29" s="420" t="s">
        <v>404</v>
      </c>
      <c r="C29" s="418"/>
    </row>
    <row r="30" spans="1:3" x14ac:dyDescent="0.2">
      <c r="A30" s="407">
        <v>5530</v>
      </c>
      <c r="B30" s="420" t="s">
        <v>401</v>
      </c>
      <c r="C30" s="418"/>
    </row>
    <row r="31" spans="1:3" ht="22.5" x14ac:dyDescent="0.2">
      <c r="A31" s="407">
        <v>5540</v>
      </c>
      <c r="B31" s="420" t="s">
        <v>395</v>
      </c>
      <c r="C31" s="418"/>
    </row>
    <row r="32" spans="1:3" x14ac:dyDescent="0.2">
      <c r="A32" s="407">
        <v>5550</v>
      </c>
      <c r="B32" s="420" t="s">
        <v>394</v>
      </c>
      <c r="C32" s="418"/>
    </row>
    <row r="33" spans="1:3" x14ac:dyDescent="0.2">
      <c r="A33" s="407">
        <v>5590</v>
      </c>
      <c r="B33" s="420" t="s">
        <v>393</v>
      </c>
      <c r="C33" s="418"/>
    </row>
    <row r="34" spans="1:3" x14ac:dyDescent="0.2">
      <c r="A34" s="407">
        <v>5600</v>
      </c>
      <c r="B34" s="419" t="s">
        <v>431</v>
      </c>
      <c r="C34" s="418"/>
    </row>
    <row r="35" spans="1:3" x14ac:dyDescent="0.2">
      <c r="A35" s="417">
        <v>900004</v>
      </c>
      <c r="B35" s="416" t="s">
        <v>430</v>
      </c>
      <c r="C35" s="415">
        <f>+C8-C9+C27</f>
        <v>-31612187.610000003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4" t="s">
        <v>143</v>
      </c>
      <c r="B2" s="455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79" t="s">
        <v>221</v>
      </c>
      <c r="B7" s="480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4" t="s">
        <v>143</v>
      </c>
      <c r="B2" s="455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view="pageBreakPreview" topLeftCell="A19" zoomScaleNormal="100" zoomScaleSheetLayoutView="100" workbookViewId="0">
      <selection activeCell="C67" sqref="C6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2.28515625" style="89" bestFit="1" customWidth="1"/>
    <col min="4" max="4" width="11.140625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1" t="s">
        <v>40</v>
      </c>
    </row>
    <row r="3" spans="1:8" x14ac:dyDescent="0.2">
      <c r="A3" s="3"/>
    </row>
    <row r="4" spans="1:8" s="39" customFormat="1" ht="12.75" x14ac:dyDescent="0.2">
      <c r="A4" s="450" t="s">
        <v>76</v>
      </c>
    </row>
    <row r="5" spans="1:8" s="39" customFormat="1" ht="35.1" customHeight="1" x14ac:dyDescent="0.2">
      <c r="A5" s="482" t="s">
        <v>77</v>
      </c>
      <c r="B5" s="482"/>
      <c r="C5" s="482"/>
      <c r="D5" s="482"/>
      <c r="E5" s="482"/>
      <c r="F5" s="482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9" t="s">
        <v>79</v>
      </c>
      <c r="B9" s="41"/>
      <c r="C9" s="41"/>
      <c r="D9" s="41"/>
    </row>
    <row r="10" spans="1:8" s="39" customFormat="1" ht="12.75" x14ac:dyDescent="0.2">
      <c r="A10" s="449"/>
      <c r="B10" s="41"/>
      <c r="C10" s="41"/>
      <c r="D10" s="41"/>
    </row>
    <row r="11" spans="1:8" s="39" customFormat="1" ht="12.75" x14ac:dyDescent="0.2">
      <c r="A11" s="438">
        <v>7000</v>
      </c>
      <c r="B11" s="437" t="s">
        <v>517</v>
      </c>
      <c r="C11" s="41"/>
      <c r="D11" s="41"/>
    </row>
    <row r="12" spans="1:8" s="39" customFormat="1" ht="12.75" x14ac:dyDescent="0.2">
      <c r="A12" s="438"/>
      <c r="B12" s="437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3">
        <v>7100</v>
      </c>
      <c r="B14" s="448" t="s">
        <v>516</v>
      </c>
      <c r="C14" s="445"/>
      <c r="D14" s="445"/>
      <c r="E14" s="440"/>
    </row>
    <row r="15" spans="1:8" s="39" customFormat="1" x14ac:dyDescent="0.2">
      <c r="A15" s="429">
        <v>7110</v>
      </c>
      <c r="B15" s="446" t="s">
        <v>515</v>
      </c>
      <c r="C15" s="445"/>
      <c r="D15" s="445"/>
      <c r="E15" s="440"/>
    </row>
    <row r="16" spans="1:8" s="39" customFormat="1" x14ac:dyDescent="0.2">
      <c r="A16" s="429">
        <v>7120</v>
      </c>
      <c r="B16" s="446" t="s">
        <v>514</v>
      </c>
      <c r="C16" s="445"/>
      <c r="D16" s="445"/>
      <c r="E16" s="440"/>
    </row>
    <row r="17" spans="1:5" s="39" customFormat="1" x14ac:dyDescent="0.2">
      <c r="A17" s="429">
        <v>7130</v>
      </c>
      <c r="B17" s="446" t="s">
        <v>513</v>
      </c>
      <c r="C17" s="445"/>
      <c r="D17" s="445"/>
      <c r="E17" s="440"/>
    </row>
    <row r="18" spans="1:5" s="39" customFormat="1" ht="22.5" x14ac:dyDescent="0.2">
      <c r="A18" s="429">
        <v>7140</v>
      </c>
      <c r="B18" s="446" t="s">
        <v>512</v>
      </c>
      <c r="C18" s="445"/>
      <c r="D18" s="445"/>
      <c r="E18" s="440"/>
    </row>
    <row r="19" spans="1:5" s="39" customFormat="1" ht="22.5" x14ac:dyDescent="0.2">
      <c r="A19" s="429">
        <v>7150</v>
      </c>
      <c r="B19" s="446" t="s">
        <v>511</v>
      </c>
      <c r="C19" s="445"/>
      <c r="D19" s="445"/>
      <c r="E19" s="440"/>
    </row>
    <row r="20" spans="1:5" s="39" customFormat="1" x14ac:dyDescent="0.2">
      <c r="A20" s="429">
        <v>7160</v>
      </c>
      <c r="B20" s="446" t="s">
        <v>510</v>
      </c>
      <c r="C20" s="445"/>
      <c r="D20" s="445"/>
      <c r="E20" s="440"/>
    </row>
    <row r="21" spans="1:5" s="39" customFormat="1" x14ac:dyDescent="0.2">
      <c r="A21" s="443">
        <v>7200</v>
      </c>
      <c r="B21" s="448" t="s">
        <v>509</v>
      </c>
      <c r="C21" s="445"/>
      <c r="D21" s="445"/>
      <c r="E21" s="440"/>
    </row>
    <row r="22" spans="1:5" s="39" customFormat="1" ht="22.5" x14ac:dyDescent="0.2">
      <c r="A22" s="429">
        <v>7210</v>
      </c>
      <c r="B22" s="446" t="s">
        <v>508</v>
      </c>
      <c r="C22" s="445"/>
      <c r="D22" s="445"/>
      <c r="E22" s="440"/>
    </row>
    <row r="23" spans="1:5" s="39" customFormat="1" ht="22.5" x14ac:dyDescent="0.2">
      <c r="A23" s="429">
        <v>7220</v>
      </c>
      <c r="B23" s="446" t="s">
        <v>507</v>
      </c>
      <c r="C23" s="445"/>
      <c r="D23" s="445"/>
      <c r="E23" s="440"/>
    </row>
    <row r="24" spans="1:5" s="39" customFormat="1" ht="12.95" customHeight="1" x14ac:dyDescent="0.2">
      <c r="A24" s="429">
        <v>7230</v>
      </c>
      <c r="B24" s="444" t="s">
        <v>506</v>
      </c>
      <c r="C24" s="440"/>
      <c r="D24" s="440"/>
      <c r="E24" s="440"/>
    </row>
    <row r="25" spans="1:5" s="39" customFormat="1" ht="22.5" x14ac:dyDescent="0.2">
      <c r="A25" s="429">
        <v>7240</v>
      </c>
      <c r="B25" s="444" t="s">
        <v>505</v>
      </c>
      <c r="C25" s="440"/>
      <c r="D25" s="440"/>
      <c r="E25" s="440"/>
    </row>
    <row r="26" spans="1:5" s="39" customFormat="1" ht="22.5" x14ac:dyDescent="0.2">
      <c r="A26" s="429">
        <v>7250</v>
      </c>
      <c r="B26" s="444" t="s">
        <v>504</v>
      </c>
      <c r="C26" s="440"/>
      <c r="D26" s="440"/>
      <c r="E26" s="440"/>
    </row>
    <row r="27" spans="1:5" s="39" customFormat="1" ht="22.5" x14ac:dyDescent="0.2">
      <c r="A27" s="429">
        <v>7260</v>
      </c>
      <c r="B27" s="444" t="s">
        <v>503</v>
      </c>
      <c r="C27" s="440"/>
      <c r="D27" s="440"/>
      <c r="E27" s="440"/>
    </row>
    <row r="28" spans="1:5" s="39" customFormat="1" x14ac:dyDescent="0.2">
      <c r="A28" s="443">
        <v>7300</v>
      </c>
      <c r="B28" s="447" t="s">
        <v>502</v>
      </c>
      <c r="C28" s="440"/>
      <c r="D28" s="440"/>
      <c r="E28" s="440"/>
    </row>
    <row r="29" spans="1:5" s="39" customFormat="1" x14ac:dyDescent="0.2">
      <c r="A29" s="429">
        <v>7310</v>
      </c>
      <c r="B29" s="444" t="s">
        <v>501</v>
      </c>
      <c r="C29" s="440"/>
      <c r="D29" s="440"/>
      <c r="E29" s="440"/>
    </row>
    <row r="30" spans="1:5" s="39" customFormat="1" x14ac:dyDescent="0.2">
      <c r="A30" s="429">
        <v>7320</v>
      </c>
      <c r="B30" s="444" t="s">
        <v>500</v>
      </c>
      <c r="C30" s="440"/>
      <c r="D30" s="440"/>
      <c r="E30" s="440"/>
    </row>
    <row r="31" spans="1:5" s="39" customFormat="1" x14ac:dyDescent="0.2">
      <c r="A31" s="429">
        <v>7330</v>
      </c>
      <c r="B31" s="444" t="s">
        <v>499</v>
      </c>
      <c r="C31" s="440"/>
      <c r="D31" s="440"/>
      <c r="E31" s="440"/>
    </row>
    <row r="32" spans="1:5" s="39" customFormat="1" x14ac:dyDescent="0.2">
      <c r="A32" s="429">
        <v>7340</v>
      </c>
      <c r="B32" s="444" t="s">
        <v>498</v>
      </c>
      <c r="C32" s="440"/>
      <c r="D32" s="440"/>
      <c r="E32" s="440"/>
    </row>
    <row r="33" spans="1:5" s="39" customFormat="1" x14ac:dyDescent="0.2">
      <c r="A33" s="429">
        <v>7350</v>
      </c>
      <c r="B33" s="444" t="s">
        <v>497</v>
      </c>
      <c r="C33" s="440"/>
      <c r="D33" s="440"/>
      <c r="E33" s="440"/>
    </row>
    <row r="34" spans="1:5" s="39" customFormat="1" x14ac:dyDescent="0.2">
      <c r="A34" s="429">
        <v>7360</v>
      </c>
      <c r="B34" s="444" t="s">
        <v>496</v>
      </c>
      <c r="C34" s="440"/>
      <c r="D34" s="440"/>
      <c r="E34" s="440"/>
    </row>
    <row r="35" spans="1:5" s="39" customFormat="1" x14ac:dyDescent="0.2">
      <c r="A35" s="443">
        <v>7400</v>
      </c>
      <c r="B35" s="447" t="s">
        <v>495</v>
      </c>
      <c r="C35" s="440"/>
      <c r="D35" s="440"/>
      <c r="E35" s="440"/>
    </row>
    <row r="36" spans="1:5" s="39" customFormat="1" x14ac:dyDescent="0.2">
      <c r="A36" s="429">
        <v>7410</v>
      </c>
      <c r="B36" s="444" t="s">
        <v>494</v>
      </c>
      <c r="C36" s="440"/>
      <c r="D36" s="440"/>
      <c r="E36" s="440"/>
    </row>
    <row r="37" spans="1:5" s="39" customFormat="1" x14ac:dyDescent="0.2">
      <c r="A37" s="429">
        <v>7420</v>
      </c>
      <c r="B37" s="444" t="s">
        <v>493</v>
      </c>
      <c r="C37" s="440"/>
      <c r="D37" s="440"/>
      <c r="E37" s="440"/>
    </row>
    <row r="38" spans="1:5" s="39" customFormat="1" ht="22.5" x14ac:dyDescent="0.2">
      <c r="A38" s="443">
        <v>7500</v>
      </c>
      <c r="B38" s="447" t="s">
        <v>492</v>
      </c>
      <c r="C38" s="440"/>
      <c r="D38" s="440"/>
      <c r="E38" s="440"/>
    </row>
    <row r="39" spans="1:5" s="39" customFormat="1" ht="22.5" x14ac:dyDescent="0.2">
      <c r="A39" s="429">
        <v>7510</v>
      </c>
      <c r="B39" s="444" t="s">
        <v>491</v>
      </c>
      <c r="C39" s="440"/>
      <c r="D39" s="440"/>
      <c r="E39" s="440"/>
    </row>
    <row r="40" spans="1:5" s="39" customFormat="1" ht="22.5" x14ac:dyDescent="0.2">
      <c r="A40" s="429">
        <v>7520</v>
      </c>
      <c r="B40" s="444" t="s">
        <v>490</v>
      </c>
      <c r="C40" s="440"/>
      <c r="D40" s="440"/>
      <c r="E40" s="440"/>
    </row>
    <row r="41" spans="1:5" s="39" customFormat="1" x14ac:dyDescent="0.2">
      <c r="A41" s="443">
        <v>7600</v>
      </c>
      <c r="B41" s="447" t="s">
        <v>489</v>
      </c>
      <c r="C41" s="440"/>
      <c r="D41" s="440"/>
      <c r="E41" s="440"/>
    </row>
    <row r="42" spans="1:5" s="39" customFormat="1" x14ac:dyDescent="0.2">
      <c r="A42" s="429">
        <v>7610</v>
      </c>
      <c r="B42" s="446" t="s">
        <v>488</v>
      </c>
      <c r="C42" s="445"/>
      <c r="D42" s="445"/>
      <c r="E42" s="440"/>
    </row>
    <row r="43" spans="1:5" s="39" customFormat="1" x14ac:dyDescent="0.2">
      <c r="A43" s="429">
        <v>7620</v>
      </c>
      <c r="B43" s="446" t="s">
        <v>487</v>
      </c>
      <c r="C43" s="445"/>
      <c r="D43" s="445"/>
      <c r="E43" s="440"/>
    </row>
    <row r="44" spans="1:5" s="39" customFormat="1" x14ac:dyDescent="0.2">
      <c r="A44" s="429">
        <v>7630</v>
      </c>
      <c r="B44" s="446" t="s">
        <v>486</v>
      </c>
      <c r="C44" s="445"/>
      <c r="D44" s="445"/>
      <c r="E44" s="440"/>
    </row>
    <row r="45" spans="1:5" s="39" customFormat="1" x14ac:dyDescent="0.2">
      <c r="A45" s="429">
        <v>7640</v>
      </c>
      <c r="B45" s="444" t="s">
        <v>485</v>
      </c>
      <c r="C45" s="440"/>
      <c r="D45" s="440"/>
      <c r="E45" s="440"/>
    </row>
    <row r="46" spans="1:5" s="39" customFormat="1" x14ac:dyDescent="0.2">
      <c r="A46" s="429"/>
      <c r="B46" s="444"/>
      <c r="C46" s="440"/>
      <c r="D46" s="440"/>
      <c r="E46" s="440"/>
    </row>
    <row r="47" spans="1:5" s="39" customFormat="1" x14ac:dyDescent="0.2">
      <c r="A47" s="443" t="s">
        <v>484</v>
      </c>
      <c r="B47" s="442" t="s">
        <v>483</v>
      </c>
      <c r="C47" s="440"/>
      <c r="D47" s="440"/>
      <c r="E47" s="440"/>
    </row>
    <row r="48" spans="1:5" s="39" customFormat="1" x14ac:dyDescent="0.2">
      <c r="A48" s="429" t="s">
        <v>482</v>
      </c>
      <c r="B48" s="441" t="s">
        <v>481</v>
      </c>
      <c r="C48" s="440"/>
      <c r="D48" s="440"/>
      <c r="E48" s="440"/>
    </row>
    <row r="49" spans="1:8" s="39" customFormat="1" x14ac:dyDescent="0.2">
      <c r="A49" s="429" t="s">
        <v>480</v>
      </c>
      <c r="B49" s="441" t="s">
        <v>479</v>
      </c>
      <c r="C49" s="440"/>
      <c r="D49" s="440"/>
      <c r="E49" s="440"/>
    </row>
    <row r="50" spans="1:8" s="39" customFormat="1" x14ac:dyDescent="0.2">
      <c r="A50" s="429" t="s">
        <v>478</v>
      </c>
      <c r="B50" s="441" t="s">
        <v>477</v>
      </c>
      <c r="C50" s="440"/>
      <c r="D50" s="440"/>
      <c r="E50" s="440"/>
    </row>
    <row r="51" spans="1:8" s="39" customFormat="1" x14ac:dyDescent="0.2">
      <c r="A51" s="429" t="s">
        <v>476</v>
      </c>
      <c r="B51" s="441" t="s">
        <v>475</v>
      </c>
      <c r="C51" s="440"/>
      <c r="D51" s="440"/>
      <c r="E51" s="440"/>
    </row>
    <row r="52" spans="1:8" s="39" customFormat="1" x14ac:dyDescent="0.2">
      <c r="A52" s="429" t="s">
        <v>474</v>
      </c>
      <c r="B52" s="441" t="s">
        <v>473</v>
      </c>
      <c r="C52" s="440"/>
      <c r="D52" s="440"/>
      <c r="E52" s="440"/>
    </row>
    <row r="53" spans="1:8" s="39" customFormat="1" x14ac:dyDescent="0.2">
      <c r="A53" s="429" t="s">
        <v>472</v>
      </c>
      <c r="B53" s="441" t="s">
        <v>471</v>
      </c>
      <c r="C53" s="440"/>
      <c r="D53" s="440"/>
      <c r="E53" s="440"/>
    </row>
    <row r="54" spans="1:8" s="39" customFormat="1" ht="12" x14ac:dyDescent="0.2">
      <c r="A54" s="426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9" t="s">
        <v>469</v>
      </c>
      <c r="B56" s="58"/>
    </row>
    <row r="57" spans="1:8" s="39" customFormat="1" ht="12.75" x14ac:dyDescent="0.2">
      <c r="A57" s="439"/>
    </row>
    <row r="58" spans="1:8" s="39" customFormat="1" ht="12.75" x14ac:dyDescent="0.2">
      <c r="A58" s="438">
        <v>8000</v>
      </c>
      <c r="B58" s="437" t="s">
        <v>468</v>
      </c>
    </row>
    <row r="59" spans="1:8" s="39" customFormat="1" x14ac:dyDescent="0.2">
      <c r="B59" s="481" t="s">
        <v>93</v>
      </c>
      <c r="C59" s="481"/>
      <c r="D59" s="481"/>
      <c r="E59" s="481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6">
        <v>8100</v>
      </c>
      <c r="B61" s="433" t="s">
        <v>467</v>
      </c>
      <c r="C61" s="48"/>
      <c r="D61" s="45"/>
      <c r="E61" s="45"/>
      <c r="H61" s="43"/>
    </row>
    <row r="62" spans="1:8" s="39" customFormat="1" x14ac:dyDescent="0.2">
      <c r="A62" s="435">
        <v>8110</v>
      </c>
      <c r="B62" s="47" t="s">
        <v>466</v>
      </c>
      <c r="C62" s="487">
        <v>133371626</v>
      </c>
      <c r="D62" s="45"/>
      <c r="E62" s="45"/>
      <c r="F62" s="43"/>
      <c r="H62" s="43"/>
    </row>
    <row r="63" spans="1:8" s="39" customFormat="1" x14ac:dyDescent="0.2">
      <c r="A63" s="435">
        <v>8120</v>
      </c>
      <c r="B63" s="47" t="s">
        <v>465</v>
      </c>
      <c r="C63" s="48" t="s">
        <v>1164</v>
      </c>
      <c r="D63" s="45"/>
      <c r="E63" s="45"/>
      <c r="F63" s="43"/>
      <c r="H63" s="43"/>
    </row>
    <row r="64" spans="1:8" s="39" customFormat="1" x14ac:dyDescent="0.2">
      <c r="A64" s="432">
        <v>8130</v>
      </c>
      <c r="B64" s="47" t="s">
        <v>464</v>
      </c>
      <c r="C64" s="487">
        <v>217468400.53999999</v>
      </c>
      <c r="D64" s="45"/>
      <c r="E64" s="45"/>
      <c r="F64" s="43"/>
      <c r="H64" s="43"/>
    </row>
    <row r="65" spans="1:8" s="39" customFormat="1" x14ac:dyDescent="0.2">
      <c r="A65" s="432">
        <v>8140</v>
      </c>
      <c r="B65" s="47" t="s">
        <v>463</v>
      </c>
      <c r="C65" s="487">
        <v>269007.94</v>
      </c>
      <c r="D65" s="45"/>
      <c r="E65" s="45"/>
      <c r="F65" s="43"/>
      <c r="H65" s="43"/>
    </row>
    <row r="66" spans="1:8" s="39" customFormat="1" x14ac:dyDescent="0.2">
      <c r="A66" s="432">
        <v>8150</v>
      </c>
      <c r="B66" s="47" t="s">
        <v>462</v>
      </c>
      <c r="C66" s="487">
        <v>159898832.69999999</v>
      </c>
      <c r="D66" s="45"/>
      <c r="E66" s="45"/>
      <c r="F66" s="43"/>
      <c r="H66" s="43"/>
    </row>
    <row r="67" spans="1:8" s="39" customFormat="1" x14ac:dyDescent="0.2">
      <c r="A67" s="434">
        <v>8200</v>
      </c>
      <c r="B67" s="433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2">
        <v>8210</v>
      </c>
      <c r="B68" s="47" t="s">
        <v>460</v>
      </c>
      <c r="C68" s="487">
        <v>133371626</v>
      </c>
      <c r="D68" s="45"/>
      <c r="E68" s="45"/>
      <c r="F68" s="43"/>
      <c r="G68" s="43"/>
      <c r="H68" s="43"/>
    </row>
    <row r="69" spans="1:8" s="39" customFormat="1" x14ac:dyDescent="0.2">
      <c r="A69" s="432">
        <v>8220</v>
      </c>
      <c r="B69" s="47" t="s">
        <v>459</v>
      </c>
      <c r="C69" s="487">
        <v>84560967.370000005</v>
      </c>
      <c r="D69" s="45"/>
      <c r="E69" s="45"/>
      <c r="F69" s="43"/>
      <c r="G69" s="43"/>
      <c r="H69" s="43"/>
    </row>
    <row r="70" spans="1:8" s="39" customFormat="1" x14ac:dyDescent="0.2">
      <c r="A70" s="432">
        <v>8230</v>
      </c>
      <c r="B70" s="47" t="s">
        <v>458</v>
      </c>
      <c r="C70" s="487">
        <v>217468400.53999999</v>
      </c>
      <c r="D70" s="45"/>
      <c r="E70" s="45"/>
      <c r="F70" s="43"/>
      <c r="G70" s="43"/>
      <c r="H70" s="43"/>
    </row>
    <row r="71" spans="1:8" s="39" customFormat="1" x14ac:dyDescent="0.2">
      <c r="A71" s="432">
        <v>8240</v>
      </c>
      <c r="B71" s="47" t="s">
        <v>457</v>
      </c>
      <c r="C71" s="487">
        <v>36413454.359999999</v>
      </c>
      <c r="D71" s="45"/>
      <c r="E71" s="45"/>
      <c r="F71" s="43"/>
      <c r="G71" s="43"/>
      <c r="H71" s="43"/>
    </row>
    <row r="72" spans="1:8" s="39" customFormat="1" x14ac:dyDescent="0.2">
      <c r="A72" s="431">
        <v>8250</v>
      </c>
      <c r="B72" s="49" t="s">
        <v>456</v>
      </c>
      <c r="C72" s="488">
        <v>10133645</v>
      </c>
      <c r="D72" s="44"/>
      <c r="E72" s="44"/>
      <c r="F72" s="43"/>
      <c r="G72" s="43"/>
      <c r="H72" s="43"/>
    </row>
    <row r="73" spans="1:8" s="39" customFormat="1" x14ac:dyDescent="0.2">
      <c r="A73" s="430">
        <v>8260</v>
      </c>
      <c r="B73" s="51" t="s">
        <v>455</v>
      </c>
      <c r="C73" s="489">
        <v>132907433.17</v>
      </c>
      <c r="D73" s="45"/>
      <c r="E73" s="45"/>
      <c r="F73" s="43"/>
      <c r="G73" s="43"/>
      <c r="H73" s="43"/>
    </row>
    <row r="74" spans="1:8" s="39" customFormat="1" x14ac:dyDescent="0.2">
      <c r="A74" s="429">
        <v>8270</v>
      </c>
      <c r="B74" s="428" t="s">
        <v>454</v>
      </c>
      <c r="C74" s="427">
        <v>86360333.810000002</v>
      </c>
      <c r="D74" s="427"/>
      <c r="E74" s="427"/>
      <c r="F74" s="43"/>
      <c r="G74" s="43"/>
      <c r="H74" s="43"/>
    </row>
    <row r="75" spans="1:8" ht="12" x14ac:dyDescent="0.2">
      <c r="A75" s="426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19" zoomScaleNormal="100" zoomScaleSheetLayoutView="100" workbookViewId="0">
      <selection activeCell="B31" sqref="B31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2" t="s">
        <v>77</v>
      </c>
      <c r="B5" s="482"/>
      <c r="C5" s="482"/>
      <c r="D5" s="482"/>
      <c r="E5" s="482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3" t="s">
        <v>81</v>
      </c>
      <c r="C10" s="483"/>
      <c r="D10" s="483"/>
      <c r="E10" s="483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3" t="s">
        <v>85</v>
      </c>
      <c r="C12" s="483"/>
      <c r="D12" s="483"/>
      <c r="E12" s="483"/>
    </row>
    <row r="13" spans="1:8" s="39" customFormat="1" ht="26.1" customHeight="1" x14ac:dyDescent="0.2">
      <c r="A13" s="57" t="s">
        <v>86</v>
      </c>
      <c r="B13" s="483" t="s">
        <v>87</v>
      </c>
      <c r="C13" s="483"/>
      <c r="D13" s="483"/>
      <c r="E13" s="483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1" t="s">
        <v>93</v>
      </c>
      <c r="C22" s="481"/>
      <c r="D22" s="481"/>
      <c r="E22" s="481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5"/>
  <sheetViews>
    <sheetView view="pageBreakPreview" topLeftCell="A46" zoomScaleNormal="100" zoomScaleSheetLayoutView="100" workbookViewId="0">
      <selection activeCell="B68" sqref="B6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4" width="10.85546875" style="7" bestFit="1" customWidth="1"/>
    <col min="5" max="6" width="8.85546875" style="7" bestFit="1" customWidth="1"/>
    <col min="7" max="7" width="8.5703125" style="7" bestFit="1" customWidth="1"/>
    <col min="8" max="8" width="15.5703125" style="89" bestFit="1" customWidth="1"/>
    <col min="9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285</v>
      </c>
      <c r="B5" s="230"/>
      <c r="E5" s="266"/>
      <c r="F5" s="266"/>
      <c r="I5" s="268" t="s">
        <v>268</v>
      </c>
    </row>
    <row r="6" spans="1:10" x14ac:dyDescent="0.2">
      <c r="A6" s="267"/>
      <c r="B6" s="267"/>
      <c r="C6" s="266"/>
      <c r="D6" s="266"/>
      <c r="E6" s="266"/>
      <c r="F6" s="266"/>
    </row>
    <row r="7" spans="1:10" ht="15" customHeight="1" x14ac:dyDescent="0.2">
      <c r="A7" s="228" t="s">
        <v>45</v>
      </c>
      <c r="B7" s="227" t="s">
        <v>46</v>
      </c>
      <c r="C7" s="265" t="s">
        <v>267</v>
      </c>
      <c r="D7" s="265" t="s">
        <v>266</v>
      </c>
      <c r="E7" s="265" t="s">
        <v>265</v>
      </c>
      <c r="F7" s="265" t="s">
        <v>264</v>
      </c>
      <c r="G7" s="264" t="s">
        <v>263</v>
      </c>
      <c r="H7" s="227" t="s">
        <v>262</v>
      </c>
      <c r="I7" s="227" t="s">
        <v>261</v>
      </c>
    </row>
    <row r="8" spans="1:10" x14ac:dyDescent="0.2">
      <c r="A8" s="237" t="s">
        <v>720</v>
      </c>
      <c r="B8" s="274" t="s">
        <v>721</v>
      </c>
      <c r="C8" s="222">
        <v>1149752.77</v>
      </c>
      <c r="D8" s="272">
        <v>1149752.77</v>
      </c>
      <c r="E8" s="272"/>
      <c r="F8" s="272"/>
      <c r="G8" s="271"/>
      <c r="H8" s="262"/>
      <c r="I8" s="270"/>
    </row>
    <row r="9" spans="1:10" x14ac:dyDescent="0.2">
      <c r="A9" s="237" t="s">
        <v>722</v>
      </c>
      <c r="B9" s="274" t="s">
        <v>723</v>
      </c>
      <c r="C9" s="222">
        <v>71362.789999999994</v>
      </c>
      <c r="D9" s="272">
        <v>71362.789999999994</v>
      </c>
      <c r="E9" s="272"/>
      <c r="F9" s="272"/>
      <c r="G9" s="271"/>
      <c r="H9" s="262"/>
      <c r="I9" s="270"/>
    </row>
    <row r="10" spans="1:10" x14ac:dyDescent="0.2">
      <c r="A10" s="237" t="s">
        <v>724</v>
      </c>
      <c r="B10" s="274" t="s">
        <v>725</v>
      </c>
      <c r="C10" s="273">
        <v>-10447.6</v>
      </c>
      <c r="D10" s="272">
        <v>-10447.6</v>
      </c>
      <c r="E10" s="272"/>
      <c r="F10" s="272"/>
      <c r="G10" s="271"/>
      <c r="H10" s="262"/>
      <c r="I10" s="270"/>
    </row>
    <row r="11" spans="1:10" x14ac:dyDescent="0.2">
      <c r="A11" s="237" t="s">
        <v>726</v>
      </c>
      <c r="B11" s="274" t="s">
        <v>727</v>
      </c>
      <c r="C11" s="273">
        <v>412700.69</v>
      </c>
      <c r="D11" s="272">
        <v>412700.69</v>
      </c>
      <c r="E11" s="272"/>
      <c r="F11" s="272"/>
      <c r="G11" s="271"/>
      <c r="H11" s="262"/>
      <c r="I11" s="270"/>
    </row>
    <row r="12" spans="1:10" x14ac:dyDescent="0.2">
      <c r="A12" s="251"/>
      <c r="B12" s="251" t="s">
        <v>284</v>
      </c>
      <c r="C12" s="250">
        <f>SUM(C8:C11)</f>
        <v>1623368.65</v>
      </c>
      <c r="D12" s="250">
        <f>SUM(D8:D11)</f>
        <v>1623368.65</v>
      </c>
      <c r="E12" s="250">
        <f>SUM(E8:E11)</f>
        <v>0</v>
      </c>
      <c r="F12" s="250">
        <f>SUM(F8:F11)</f>
        <v>0</v>
      </c>
      <c r="G12" s="250">
        <f>SUM(G8:G11)</f>
        <v>0</v>
      </c>
      <c r="H12" s="244"/>
      <c r="I12" s="244"/>
    </row>
    <row r="13" spans="1:10" x14ac:dyDescent="0.2">
      <c r="A13" s="60"/>
      <c r="B13" s="60"/>
      <c r="C13" s="231"/>
      <c r="D13" s="231"/>
      <c r="E13" s="231"/>
      <c r="F13" s="231"/>
      <c r="G13" s="231"/>
      <c r="H13" s="60"/>
      <c r="I13" s="60"/>
    </row>
    <row r="14" spans="1:10" ht="11.25" customHeight="1" x14ac:dyDescent="0.2">
      <c r="A14" s="217" t="s">
        <v>283</v>
      </c>
      <c r="B14" s="230"/>
      <c r="E14" s="266"/>
      <c r="F14" s="266"/>
      <c r="I14" s="268" t="s">
        <v>268</v>
      </c>
    </row>
    <row r="15" spans="1:10" x14ac:dyDescent="0.2">
      <c r="A15" s="267"/>
      <c r="B15" s="267"/>
      <c r="C15" s="266"/>
      <c r="D15" s="266"/>
      <c r="E15" s="266"/>
      <c r="F15" s="266"/>
    </row>
    <row r="16" spans="1:10" ht="15" customHeight="1" x14ac:dyDescent="0.2">
      <c r="A16" s="228" t="s">
        <v>45</v>
      </c>
      <c r="B16" s="227" t="s">
        <v>46</v>
      </c>
      <c r="C16" s="265" t="s">
        <v>267</v>
      </c>
      <c r="D16" s="265" t="s">
        <v>266</v>
      </c>
      <c r="E16" s="265" t="s">
        <v>265</v>
      </c>
      <c r="F16" s="265" t="s">
        <v>264</v>
      </c>
      <c r="G16" s="264" t="s">
        <v>263</v>
      </c>
      <c r="H16" s="227" t="s">
        <v>262</v>
      </c>
      <c r="I16" s="227" t="s">
        <v>261</v>
      </c>
    </row>
    <row r="17" spans="1:9" x14ac:dyDescent="0.2">
      <c r="A17" s="223" t="s">
        <v>728</v>
      </c>
      <c r="B17" s="223" t="s">
        <v>729</v>
      </c>
      <c r="C17" s="222">
        <v>32000</v>
      </c>
      <c r="D17" s="263">
        <v>32000</v>
      </c>
      <c r="E17" s="263"/>
      <c r="F17" s="263"/>
      <c r="G17" s="263"/>
      <c r="H17" s="262"/>
      <c r="I17" s="262"/>
    </row>
    <row r="18" spans="1:9" x14ac:dyDescent="0.2">
      <c r="A18" s="223" t="s">
        <v>730</v>
      </c>
      <c r="B18" s="223" t="s">
        <v>731</v>
      </c>
      <c r="C18" s="222">
        <v>79460</v>
      </c>
      <c r="D18" s="263">
        <v>79460</v>
      </c>
      <c r="E18" s="263"/>
      <c r="F18" s="263"/>
      <c r="G18" s="263"/>
      <c r="H18" s="262"/>
      <c r="I18" s="262"/>
    </row>
    <row r="19" spans="1:9" x14ac:dyDescent="0.2">
      <c r="A19" s="62"/>
      <c r="B19" s="62" t="s">
        <v>282</v>
      </c>
      <c r="C19" s="244">
        <f>SUM(C17:C18)</f>
        <v>111460</v>
      </c>
      <c r="D19" s="244">
        <f>SUM(D17:D18)</f>
        <v>111460</v>
      </c>
      <c r="E19" s="244">
        <f>SUM(E17:E18)</f>
        <v>0</v>
      </c>
      <c r="F19" s="244">
        <f>SUM(F17:F18)</f>
        <v>0</v>
      </c>
      <c r="G19" s="244">
        <f>SUM(G17:G18)</f>
        <v>0</v>
      </c>
      <c r="H19" s="244"/>
      <c r="I19" s="244"/>
    </row>
    <row r="21" spans="1:9" x14ac:dyDescent="0.2">
      <c r="A21" s="217" t="s">
        <v>281</v>
      </c>
      <c r="B21" s="230"/>
      <c r="E21" s="266"/>
      <c r="F21" s="266"/>
      <c r="I21" s="268" t="s">
        <v>268</v>
      </c>
    </row>
    <row r="22" spans="1:9" x14ac:dyDescent="0.2">
      <c r="A22" s="267"/>
      <c r="B22" s="267"/>
      <c r="C22" s="266"/>
      <c r="D22" s="266"/>
      <c r="E22" s="266"/>
      <c r="F22" s="266"/>
    </row>
    <row r="23" spans="1:9" x14ac:dyDescent="0.2">
      <c r="A23" s="228" t="s">
        <v>45</v>
      </c>
      <c r="B23" s="227" t="s">
        <v>46</v>
      </c>
      <c r="C23" s="265" t="s">
        <v>267</v>
      </c>
      <c r="D23" s="265" t="s">
        <v>266</v>
      </c>
      <c r="E23" s="265" t="s">
        <v>265</v>
      </c>
      <c r="F23" s="265" t="s">
        <v>264</v>
      </c>
      <c r="G23" s="264" t="s">
        <v>263</v>
      </c>
      <c r="H23" s="227" t="s">
        <v>262</v>
      </c>
      <c r="I23" s="227" t="s">
        <v>261</v>
      </c>
    </row>
    <row r="24" spans="1:9" x14ac:dyDescent="0.2">
      <c r="A24" s="223" t="s">
        <v>519</v>
      </c>
      <c r="B24" s="223" t="s">
        <v>519</v>
      </c>
      <c r="C24" s="222"/>
      <c r="D24" s="263"/>
      <c r="E24" s="263"/>
      <c r="F24" s="263"/>
      <c r="G24" s="263"/>
      <c r="H24" s="262"/>
      <c r="I24" s="262"/>
    </row>
    <row r="25" spans="1:9" x14ac:dyDescent="0.2">
      <c r="A25" s="62"/>
      <c r="B25" s="62" t="s">
        <v>280</v>
      </c>
      <c r="C25" s="244">
        <f>SUM(C24:C24)</f>
        <v>0</v>
      </c>
      <c r="D25" s="244">
        <f>SUM(D24:D24)</f>
        <v>0</v>
      </c>
      <c r="E25" s="244">
        <f>SUM(E24:E24)</f>
        <v>0</v>
      </c>
      <c r="F25" s="244">
        <f>SUM(F24:F24)</f>
        <v>0</v>
      </c>
      <c r="G25" s="244">
        <f>SUM(G24:G24)</f>
        <v>0</v>
      </c>
      <c r="H25" s="244"/>
      <c r="I25" s="244"/>
    </row>
    <row r="27" spans="1:9" x14ac:dyDescent="0.2">
      <c r="A27" s="217" t="s">
        <v>279</v>
      </c>
      <c r="B27" s="230"/>
      <c r="E27" s="266"/>
      <c r="F27" s="266"/>
      <c r="I27" s="268" t="s">
        <v>268</v>
      </c>
    </row>
    <row r="28" spans="1:9" x14ac:dyDescent="0.2">
      <c r="A28" s="267"/>
      <c r="B28" s="267"/>
      <c r="C28" s="266"/>
      <c r="D28" s="266"/>
      <c r="E28" s="266"/>
      <c r="F28" s="266"/>
    </row>
    <row r="29" spans="1:9" x14ac:dyDescent="0.2">
      <c r="A29" s="228" t="s">
        <v>45</v>
      </c>
      <c r="B29" s="227" t="s">
        <v>46</v>
      </c>
      <c r="C29" s="265" t="s">
        <v>267</v>
      </c>
      <c r="D29" s="265" t="s">
        <v>266</v>
      </c>
      <c r="E29" s="265" t="s">
        <v>265</v>
      </c>
      <c r="F29" s="265" t="s">
        <v>264</v>
      </c>
      <c r="G29" s="264" t="s">
        <v>263</v>
      </c>
      <c r="H29" s="227" t="s">
        <v>262</v>
      </c>
      <c r="I29" s="227" t="s">
        <v>261</v>
      </c>
    </row>
    <row r="30" spans="1:9" x14ac:dyDescent="0.2">
      <c r="A30" s="223" t="s">
        <v>732</v>
      </c>
      <c r="B30" s="223" t="s">
        <v>733</v>
      </c>
      <c r="C30" s="222">
        <v>17266935.190000001</v>
      </c>
      <c r="D30" s="263">
        <v>17266935.190000001</v>
      </c>
      <c r="E30" s="263"/>
      <c r="F30" s="263"/>
      <c r="G30" s="263"/>
      <c r="H30" s="262"/>
      <c r="I30" s="262"/>
    </row>
    <row r="31" spans="1:9" x14ac:dyDescent="0.2">
      <c r="A31" s="62"/>
      <c r="B31" s="62" t="s">
        <v>278</v>
      </c>
      <c r="C31" s="244">
        <f>SUM(C30:C30)</f>
        <v>17266935.190000001</v>
      </c>
      <c r="D31" s="244">
        <f>SUM(D30:D30)</f>
        <v>17266935.190000001</v>
      </c>
      <c r="E31" s="244">
        <f>SUM(E30:E30)</f>
        <v>0</v>
      </c>
      <c r="F31" s="244">
        <f>SUM(F30:F30)</f>
        <v>0</v>
      </c>
      <c r="G31" s="244">
        <f>SUM(G30:G30)</f>
        <v>0</v>
      </c>
      <c r="H31" s="244"/>
      <c r="I31" s="244"/>
    </row>
    <row r="34" spans="1:11" x14ac:dyDescent="0.2">
      <c r="A34" s="217" t="s">
        <v>277</v>
      </c>
      <c r="B34" s="230"/>
      <c r="C34" s="266"/>
      <c r="D34" s="266"/>
      <c r="E34" s="266"/>
      <c r="F34" s="266"/>
    </row>
    <row r="35" spans="1:11" x14ac:dyDescent="0.2">
      <c r="A35" s="267"/>
      <c r="B35" s="267"/>
      <c r="C35" s="266"/>
      <c r="D35" s="266"/>
      <c r="E35" s="266"/>
      <c r="F35" s="266"/>
    </row>
    <row r="36" spans="1:11" x14ac:dyDescent="0.2">
      <c r="A36" s="228" t="s">
        <v>45</v>
      </c>
      <c r="B36" s="227" t="s">
        <v>46</v>
      </c>
      <c r="C36" s="265" t="s">
        <v>267</v>
      </c>
      <c r="D36" s="265" t="s">
        <v>266</v>
      </c>
      <c r="E36" s="265" t="s">
        <v>265</v>
      </c>
      <c r="F36" s="265" t="s">
        <v>264</v>
      </c>
      <c r="G36" s="264" t="s">
        <v>263</v>
      </c>
      <c r="H36" s="227" t="s">
        <v>262</v>
      </c>
      <c r="I36" s="227" t="s">
        <v>261</v>
      </c>
    </row>
    <row r="37" spans="1:11" x14ac:dyDescent="0.2">
      <c r="A37" s="223" t="s">
        <v>734</v>
      </c>
      <c r="B37" s="223" t="s">
        <v>735</v>
      </c>
      <c r="C37" s="222">
        <v>54041</v>
      </c>
      <c r="D37" s="263">
        <v>54041</v>
      </c>
      <c r="E37" s="263"/>
      <c r="F37" s="263"/>
      <c r="G37" s="263"/>
      <c r="H37" s="262"/>
      <c r="I37" s="262"/>
    </row>
    <row r="38" spans="1:11" x14ac:dyDescent="0.2">
      <c r="A38" s="223" t="s">
        <v>736</v>
      </c>
      <c r="B38" s="223" t="s">
        <v>737</v>
      </c>
      <c r="C38" s="222">
        <v>606711.49</v>
      </c>
      <c r="D38" s="263">
        <v>606711.49</v>
      </c>
      <c r="E38" s="263"/>
      <c r="F38" s="263"/>
      <c r="G38" s="263"/>
      <c r="H38" s="262"/>
      <c r="I38" s="262"/>
    </row>
    <row r="39" spans="1:11" x14ac:dyDescent="0.2">
      <c r="A39" s="223" t="s">
        <v>738</v>
      </c>
      <c r="B39" s="223" t="s">
        <v>739</v>
      </c>
      <c r="C39" s="222">
        <v>10310735.99</v>
      </c>
      <c r="D39" s="263">
        <v>10310735.99</v>
      </c>
      <c r="E39" s="263"/>
      <c r="F39" s="263"/>
      <c r="G39" s="263"/>
      <c r="H39" s="262"/>
      <c r="I39" s="262"/>
    </row>
    <row r="40" spans="1:11" x14ac:dyDescent="0.2">
      <c r="A40" s="223"/>
      <c r="B40" s="223"/>
      <c r="C40" s="222"/>
      <c r="D40" s="263"/>
      <c r="E40" s="263"/>
      <c r="F40" s="263"/>
      <c r="G40" s="263"/>
      <c r="H40" s="262"/>
      <c r="I40" s="262"/>
    </row>
    <row r="41" spans="1:11" x14ac:dyDescent="0.2">
      <c r="A41" s="62"/>
      <c r="B41" s="62" t="s">
        <v>276</v>
      </c>
      <c r="C41" s="244">
        <f>SUM(C37:C40)</f>
        <v>10971488.48</v>
      </c>
      <c r="D41" s="244">
        <f>SUM(D37:D40)</f>
        <v>10971488.48</v>
      </c>
      <c r="E41" s="244">
        <f>SUM(E37:E40)</f>
        <v>0</v>
      </c>
      <c r="F41" s="244">
        <f>SUM(F37:F40)</f>
        <v>0</v>
      </c>
      <c r="G41" s="244">
        <f>SUM(G37:G40)</f>
        <v>0</v>
      </c>
      <c r="H41" s="244"/>
      <c r="I41" s="244"/>
    </row>
    <row r="44" spans="1:11" x14ac:dyDescent="0.2">
      <c r="A44" s="217" t="s">
        <v>275</v>
      </c>
      <c r="B44" s="230"/>
      <c r="C44" s="269"/>
      <c r="E44" s="266"/>
      <c r="F44" s="266"/>
      <c r="I44" s="268" t="s">
        <v>268</v>
      </c>
    </row>
    <row r="45" spans="1:11" x14ac:dyDescent="0.2">
      <c r="A45" s="267"/>
      <c r="B45" s="267"/>
      <c r="C45" s="266"/>
      <c r="D45" s="266"/>
      <c r="E45" s="266"/>
      <c r="F45" s="266"/>
    </row>
    <row r="46" spans="1:11" x14ac:dyDescent="0.2">
      <c r="A46" s="228" t="s">
        <v>45</v>
      </c>
      <c r="B46" s="227" t="s">
        <v>46</v>
      </c>
      <c r="C46" s="265" t="s">
        <v>267</v>
      </c>
      <c r="D46" s="265" t="s">
        <v>266</v>
      </c>
      <c r="E46" s="265" t="s">
        <v>265</v>
      </c>
      <c r="F46" s="265" t="s">
        <v>264</v>
      </c>
      <c r="G46" s="264" t="s">
        <v>263</v>
      </c>
      <c r="H46" s="227" t="s">
        <v>262</v>
      </c>
      <c r="I46" s="227" t="s">
        <v>261</v>
      </c>
    </row>
    <row r="47" spans="1:11" x14ac:dyDescent="0.2">
      <c r="A47" s="223" t="s">
        <v>519</v>
      </c>
      <c r="B47" s="223" t="s">
        <v>519</v>
      </c>
      <c r="C47" s="222"/>
      <c r="D47" s="263"/>
      <c r="E47" s="263"/>
      <c r="F47" s="263"/>
      <c r="G47" s="263"/>
      <c r="H47" s="262"/>
      <c r="I47" s="262"/>
    </row>
    <row r="48" spans="1:11" x14ac:dyDescent="0.2">
      <c r="A48" s="62"/>
      <c r="B48" s="62" t="s">
        <v>274</v>
      </c>
      <c r="C48" s="244">
        <f>SUM(C47:C47)</f>
        <v>0</v>
      </c>
      <c r="D48" s="244">
        <f>SUM(D47:D47)</f>
        <v>0</v>
      </c>
      <c r="E48" s="244">
        <f>SUM(E47:E47)</f>
        <v>0</v>
      </c>
      <c r="F48" s="244">
        <f>SUM(F47:F47)</f>
        <v>0</v>
      </c>
      <c r="G48" s="244">
        <f>SUM(G47:G47)</f>
        <v>0</v>
      </c>
      <c r="H48" s="244"/>
      <c r="I48" s="244"/>
      <c r="K48" s="7"/>
    </row>
    <row r="51" spans="1:11" x14ac:dyDescent="0.2">
      <c r="A51" s="217" t="s">
        <v>273</v>
      </c>
      <c r="B51" s="230"/>
      <c r="E51" s="266"/>
      <c r="F51" s="266"/>
      <c r="I51" s="268" t="s">
        <v>268</v>
      </c>
    </row>
    <row r="52" spans="1:11" x14ac:dyDescent="0.2">
      <c r="A52" s="267"/>
      <c r="B52" s="267"/>
      <c r="C52" s="266"/>
      <c r="D52" s="266"/>
      <c r="E52" s="266"/>
      <c r="F52" s="266"/>
    </row>
    <row r="53" spans="1:11" x14ac:dyDescent="0.2">
      <c r="A53" s="228" t="s">
        <v>45</v>
      </c>
      <c r="B53" s="227" t="s">
        <v>46</v>
      </c>
      <c r="C53" s="265" t="s">
        <v>267</v>
      </c>
      <c r="D53" s="265" t="s">
        <v>266</v>
      </c>
      <c r="E53" s="265" t="s">
        <v>265</v>
      </c>
      <c r="F53" s="265" t="s">
        <v>264</v>
      </c>
      <c r="G53" s="264" t="s">
        <v>263</v>
      </c>
      <c r="H53" s="227" t="s">
        <v>262</v>
      </c>
      <c r="I53" s="227" t="s">
        <v>261</v>
      </c>
    </row>
    <row r="54" spans="1:11" x14ac:dyDescent="0.2">
      <c r="A54" s="223" t="s">
        <v>519</v>
      </c>
      <c r="B54" s="223" t="s">
        <v>519</v>
      </c>
      <c r="C54" s="222"/>
      <c r="D54" s="263"/>
      <c r="E54" s="263"/>
      <c r="F54" s="263"/>
      <c r="G54" s="263"/>
      <c r="H54" s="262"/>
      <c r="I54" s="262"/>
    </row>
    <row r="55" spans="1:11" x14ac:dyDescent="0.2">
      <c r="A55" s="62"/>
      <c r="B55" s="62" t="s">
        <v>272</v>
      </c>
      <c r="C55" s="244">
        <f>SUM(C54:C54)</f>
        <v>0</v>
      </c>
      <c r="D55" s="244">
        <f>SUM(D54:D54)</f>
        <v>0</v>
      </c>
      <c r="E55" s="244">
        <f>SUM(E54:E54)</f>
        <v>0</v>
      </c>
      <c r="F55" s="244">
        <f>SUM(F54:F54)</f>
        <v>0</v>
      </c>
      <c r="G55" s="244">
        <f>SUM(G54:G54)</f>
        <v>0</v>
      </c>
      <c r="H55" s="244"/>
      <c r="I55" s="244"/>
    </row>
    <row r="58" spans="1:11" x14ac:dyDescent="0.2">
      <c r="A58" s="217" t="s">
        <v>271</v>
      </c>
      <c r="B58" s="230"/>
      <c r="E58" s="266"/>
      <c r="F58" s="266"/>
      <c r="I58" s="268" t="s">
        <v>268</v>
      </c>
    </row>
    <row r="59" spans="1:11" x14ac:dyDescent="0.2">
      <c r="A59" s="267"/>
      <c r="B59" s="267"/>
      <c r="C59" s="266"/>
      <c r="D59" s="266"/>
      <c r="E59" s="266"/>
      <c r="F59" s="266"/>
    </row>
    <row r="60" spans="1:11" x14ac:dyDescent="0.2">
      <c r="A60" s="228" t="s">
        <v>45</v>
      </c>
      <c r="B60" s="227" t="s">
        <v>46</v>
      </c>
      <c r="C60" s="265" t="s">
        <v>267</v>
      </c>
      <c r="D60" s="265" t="s">
        <v>266</v>
      </c>
      <c r="E60" s="265" t="s">
        <v>265</v>
      </c>
      <c r="F60" s="265" t="s">
        <v>264</v>
      </c>
      <c r="G60" s="264" t="s">
        <v>263</v>
      </c>
      <c r="H60" s="227" t="s">
        <v>262</v>
      </c>
      <c r="I60" s="227" t="s">
        <v>261</v>
      </c>
    </row>
    <row r="61" spans="1:11" x14ac:dyDescent="0.2">
      <c r="A61" s="223" t="s">
        <v>519</v>
      </c>
      <c r="B61" s="223" t="s">
        <v>519</v>
      </c>
      <c r="C61" s="222"/>
      <c r="D61" s="263"/>
      <c r="E61" s="263"/>
      <c r="F61" s="263"/>
      <c r="G61" s="263"/>
      <c r="H61" s="262"/>
      <c r="I61" s="262"/>
      <c r="K61" s="7"/>
    </row>
    <row r="62" spans="1:11" x14ac:dyDescent="0.2">
      <c r="A62" s="62"/>
      <c r="B62" s="62" t="s">
        <v>270</v>
      </c>
      <c r="C62" s="244">
        <f>SUM(C61:C61)</f>
        <v>0</v>
      </c>
      <c r="D62" s="244">
        <f>SUM(D61:D61)</f>
        <v>0</v>
      </c>
      <c r="E62" s="244">
        <f>SUM(E61:E61)</f>
        <v>0</v>
      </c>
      <c r="F62" s="244">
        <f>SUM(F61:F61)</f>
        <v>0</v>
      </c>
      <c r="G62" s="244">
        <f>SUM(G61:G61)</f>
        <v>0</v>
      </c>
      <c r="H62" s="244"/>
      <c r="I62" s="244"/>
    </row>
    <row r="65" spans="1:9" x14ac:dyDescent="0.2">
      <c r="A65" s="217" t="s">
        <v>269</v>
      </c>
      <c r="B65" s="230"/>
      <c r="E65" s="266"/>
      <c r="F65" s="266"/>
      <c r="I65" s="268" t="s">
        <v>268</v>
      </c>
    </row>
    <row r="66" spans="1:9" x14ac:dyDescent="0.2">
      <c r="A66" s="267"/>
      <c r="B66" s="267"/>
      <c r="C66" s="266"/>
      <c r="D66" s="266"/>
      <c r="E66" s="266"/>
      <c r="F66" s="266"/>
    </row>
    <row r="67" spans="1:9" x14ac:dyDescent="0.2">
      <c r="A67" s="228" t="s">
        <v>45</v>
      </c>
      <c r="B67" s="227" t="s">
        <v>46</v>
      </c>
      <c r="C67" s="265" t="s">
        <v>267</v>
      </c>
      <c r="D67" s="265" t="s">
        <v>266</v>
      </c>
      <c r="E67" s="265" t="s">
        <v>265</v>
      </c>
      <c r="F67" s="265" t="s">
        <v>264</v>
      </c>
      <c r="G67" s="264" t="s">
        <v>263</v>
      </c>
      <c r="H67" s="227" t="s">
        <v>262</v>
      </c>
      <c r="I67" s="227" t="s">
        <v>261</v>
      </c>
    </row>
    <row r="68" spans="1:9" x14ac:dyDescent="0.2">
      <c r="A68" s="223" t="s">
        <v>519</v>
      </c>
      <c r="B68" s="223" t="s">
        <v>519</v>
      </c>
      <c r="C68" s="222"/>
      <c r="D68" s="263"/>
      <c r="E68" s="263"/>
      <c r="F68" s="263"/>
      <c r="G68" s="263"/>
      <c r="H68" s="262"/>
      <c r="I68" s="262"/>
    </row>
    <row r="69" spans="1:9" x14ac:dyDescent="0.2">
      <c r="A69" s="62"/>
      <c r="B69" s="62" t="s">
        <v>260</v>
      </c>
      <c r="C69" s="244">
        <f>SUM(C68:C68)</f>
        <v>0</v>
      </c>
      <c r="D69" s="244">
        <f>SUM(D68:D68)</f>
        <v>0</v>
      </c>
      <c r="E69" s="244">
        <f>SUM(E68:E68)</f>
        <v>0</v>
      </c>
      <c r="F69" s="244">
        <f>SUM(F68:F68)</f>
        <v>0</v>
      </c>
      <c r="G69" s="244">
        <f>SUM(G68:G68)</f>
        <v>0</v>
      </c>
      <c r="H69" s="244"/>
      <c r="I69" s="244"/>
    </row>
    <row r="150" spans="1:8" x14ac:dyDescent="0.2">
      <c r="A150" s="12"/>
      <c r="B150" s="12"/>
      <c r="C150" s="13"/>
      <c r="D150" s="13"/>
      <c r="E150" s="13"/>
      <c r="F150" s="13"/>
      <c r="G150" s="13"/>
      <c r="H150" s="12"/>
    </row>
    <row r="151" spans="1:8" x14ac:dyDescent="0.2">
      <c r="A151" s="84"/>
      <c r="B151" s="85"/>
    </row>
    <row r="152" spans="1:8" x14ac:dyDescent="0.2">
      <c r="A152" s="84"/>
      <c r="B152" s="85"/>
    </row>
    <row r="153" spans="1:8" x14ac:dyDescent="0.2">
      <c r="A153" s="84"/>
      <c r="B153" s="85"/>
    </row>
    <row r="154" spans="1:8" x14ac:dyDescent="0.2">
      <c r="A154" s="84"/>
      <c r="B154" s="85"/>
    </row>
    <row r="155" spans="1:8" x14ac:dyDescent="0.2">
      <c r="A155" s="84"/>
      <c r="B155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16 C23 C29 C36 C46 C53 C60 C6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16 A23 A29 A36 A46 A53 A60 A67"/>
    <dataValidation allowBlank="1" showInputMessage="1" showErrorMessage="1" prompt="Corresponde al nombre o descripción de la cuenta de acuerdo al Plan de Cuentas emitido por el CONAC." sqref="B7 B16 B36 B46 B53 B60 B67 B23 B29"/>
    <dataValidation allowBlank="1" showInputMessage="1" showErrorMessage="1" prompt="Importe de la cuentas por cobrar con fecha de vencimiento de 1 a 90 días." sqref="D7 D16 D36 D46 D53 D60 D67 D23 D29"/>
    <dataValidation allowBlank="1" showInputMessage="1" showErrorMessage="1" prompt="Importe de la cuentas por cobrar con fecha de vencimiento de 91 a 180 días." sqref="E7 E16 E36 E46 E53 E60 E67 E23 E29"/>
    <dataValidation allowBlank="1" showInputMessage="1" showErrorMessage="1" prompt="Importe de la cuentas por cobrar con fecha de vencimiento de 181 a 365 días." sqref="F7 F16 F36 F46 F53 F60 F67 F23 F29"/>
    <dataValidation allowBlank="1" showInputMessage="1" showErrorMessage="1" prompt="Importe de la cuentas por cobrar con vencimiento mayor a 365 días." sqref="G7 G16 G36 G46 G53 G60 G67 G23 G29"/>
    <dataValidation allowBlank="1" showInputMessage="1" showErrorMessage="1" prompt="Informar sobre caraterísticas cualitativas de la cuenta, ejemplo: acciones implementadas para su recuperación, causas de la demora en su recuperación." sqref="H7 H16 H36 H46 H53 H60 H67 H23 H29"/>
    <dataValidation allowBlank="1" showInputMessage="1" showErrorMessage="1" prompt="Indicar si el deudor ya sobrepasó el plazo estipulado para pago, 90, 180 o 365 días." sqref="I7 I16 I36 I46 I53 I60 I67 I23 I29"/>
  </dataValidations>
  <pageMargins left="0.7" right="0.7" top="0.75" bottom="0.75" header="0.3" footer="0.3"/>
  <pageSetup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4" t="s">
        <v>143</v>
      </c>
      <c r="B2" s="455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58" t="s">
        <v>235</v>
      </c>
      <c r="B4" s="459"/>
      <c r="C4" s="459"/>
      <c r="D4" s="459"/>
      <c r="E4" s="459"/>
      <c r="F4" s="459"/>
      <c r="G4" s="459"/>
      <c r="H4" s="460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1" t="s">
        <v>151</v>
      </c>
      <c r="B6" s="462"/>
      <c r="C6" s="462"/>
      <c r="D6" s="462"/>
      <c r="E6" s="462"/>
      <c r="F6" s="462"/>
      <c r="G6" s="462"/>
      <c r="H6" s="463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 x14ac:dyDescent="0.2">
      <c r="J6" s="464"/>
      <c r="K6" s="464"/>
      <c r="L6" s="464"/>
      <c r="M6" s="464"/>
      <c r="N6" s="464"/>
      <c r="O6" s="464"/>
      <c r="P6" s="464"/>
      <c r="Q6" s="464"/>
    </row>
    <row r="7" spans="1:17" x14ac:dyDescent="0.2">
      <c r="A7" s="3" t="s">
        <v>52</v>
      </c>
    </row>
    <row r="8" spans="1:17" ht="52.5" customHeight="1" x14ac:dyDescent="0.2">
      <c r="A8" s="465" t="s">
        <v>286</v>
      </c>
      <c r="B8" s="465"/>
      <c r="C8" s="465"/>
      <c r="D8" s="465"/>
      <c r="E8" s="465"/>
      <c r="F8" s="465"/>
      <c r="G8" s="465"/>
      <c r="H8" s="465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13" sqref="A1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6" customFormat="1" ht="11.25" customHeight="1" x14ac:dyDescent="0.2">
      <c r="A5" s="259" t="s">
        <v>294</v>
      </c>
      <c r="B5" s="89"/>
      <c r="C5" s="281"/>
      <c r="D5" s="280" t="s">
        <v>291</v>
      </c>
    </row>
    <row r="6" spans="1:4" x14ac:dyDescent="0.2">
      <c r="A6" s="279"/>
      <c r="B6" s="279"/>
      <c r="C6" s="278"/>
      <c r="D6" s="27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6" t="s">
        <v>290</v>
      </c>
    </row>
    <row r="8" spans="1:4" x14ac:dyDescent="0.2">
      <c r="A8" s="223" t="s">
        <v>519</v>
      </c>
      <c r="B8" s="262" t="s">
        <v>519</v>
      </c>
      <c r="C8" s="263"/>
      <c r="D8" s="262"/>
    </row>
    <row r="9" spans="1:4" x14ac:dyDescent="0.2">
      <c r="A9" s="223"/>
      <c r="B9" s="262"/>
      <c r="C9" s="263"/>
      <c r="D9" s="262"/>
    </row>
    <row r="10" spans="1:4" x14ac:dyDescent="0.2">
      <c r="A10" s="223"/>
      <c r="B10" s="262"/>
      <c r="C10" s="263"/>
      <c r="D10" s="262"/>
    </row>
    <row r="11" spans="1:4" x14ac:dyDescent="0.2">
      <c r="A11" s="223"/>
      <c r="B11" s="262"/>
      <c r="C11" s="263"/>
      <c r="D11" s="262"/>
    </row>
    <row r="12" spans="1:4" x14ac:dyDescent="0.2">
      <c r="A12" s="223"/>
      <c r="B12" s="262"/>
      <c r="C12" s="263"/>
      <c r="D12" s="262"/>
    </row>
    <row r="13" spans="1:4" x14ac:dyDescent="0.2">
      <c r="A13" s="223"/>
      <c r="B13" s="262"/>
      <c r="C13" s="263"/>
      <c r="D13" s="262"/>
    </row>
    <row r="14" spans="1:4" x14ac:dyDescent="0.2">
      <c r="A14" s="223"/>
      <c r="B14" s="262"/>
      <c r="C14" s="263"/>
      <c r="D14" s="262"/>
    </row>
    <row r="15" spans="1:4" x14ac:dyDescent="0.2">
      <c r="A15" s="223"/>
      <c r="B15" s="262"/>
      <c r="C15" s="263"/>
      <c r="D15" s="262"/>
    </row>
    <row r="16" spans="1:4" x14ac:dyDescent="0.2">
      <c r="A16" s="282"/>
      <c r="B16" s="282" t="s">
        <v>293</v>
      </c>
      <c r="C16" s="219">
        <f>SUM(C8:C15)</f>
        <v>0</v>
      </c>
      <c r="D16" s="275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6" customFormat="1" ht="11.25" customHeight="1" x14ac:dyDescent="0.2">
      <c r="A19" s="259" t="s">
        <v>292</v>
      </c>
      <c r="B19" s="60"/>
      <c r="C19" s="281"/>
      <c r="D19" s="280" t="s">
        <v>291</v>
      </c>
    </row>
    <row r="20" spans="1:4" x14ac:dyDescent="0.2">
      <c r="A20" s="279"/>
      <c r="B20" s="279"/>
      <c r="C20" s="278"/>
      <c r="D20" s="277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6" t="s">
        <v>290</v>
      </c>
    </row>
    <row r="22" spans="1:4" x14ac:dyDescent="0.2">
      <c r="A22" s="237" t="s">
        <v>519</v>
      </c>
      <c r="B22" s="274" t="s">
        <v>519</v>
      </c>
      <c r="C22" s="263"/>
      <c r="D22" s="262"/>
    </row>
    <row r="23" spans="1:4" x14ac:dyDescent="0.2">
      <c r="A23" s="237"/>
      <c r="B23" s="274"/>
      <c r="C23" s="263"/>
      <c r="D23" s="262"/>
    </row>
    <row r="24" spans="1:4" x14ac:dyDescent="0.2">
      <c r="A24" s="237"/>
      <c r="B24" s="274"/>
      <c r="C24" s="263"/>
      <c r="D24" s="262"/>
    </row>
    <row r="25" spans="1:4" x14ac:dyDescent="0.2">
      <c r="A25" s="237"/>
      <c r="B25" s="274"/>
      <c r="C25" s="263"/>
      <c r="D25" s="262"/>
    </row>
    <row r="26" spans="1:4" x14ac:dyDescent="0.2">
      <c r="A26" s="251"/>
      <c r="B26" s="251" t="s">
        <v>289</v>
      </c>
      <c r="C26" s="233">
        <f>SUM(C22:C25)</f>
        <v>0</v>
      </c>
      <c r="D26" s="275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29</vt:i4>
      </vt:variant>
    </vt:vector>
  </HeadingPairs>
  <TitlesOfParts>
    <vt:vector size="80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2017-10-31T17:25:26Z</cp:lastPrinted>
  <dcterms:created xsi:type="dcterms:W3CDTF">2012-12-11T20:36:24Z</dcterms:created>
  <dcterms:modified xsi:type="dcterms:W3CDTF">2017-10-31T17:46:59Z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